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ageningenur4-my.sharepoint.com/personal/jinsong_wang_wur_nl/Documents/博士/博士二年级/batch experiments/Dataset storage at 4TU/"/>
    </mc:Choice>
  </mc:AlternateContent>
  <xr:revisionPtr revIDLastSave="0" documentId="8_{737D3382-5827-4790-88BA-AACDC15EAD76}" xr6:coauthVersionLast="47" xr6:coauthVersionMax="47" xr10:uidLastSave="{00000000-0000-0000-0000-000000000000}"/>
  <bookViews>
    <workbookView xWindow="28680" yWindow="-120" windowWidth="29040" windowHeight="15840" activeTab="2" xr2:uid="{B601DB7A-BD8C-4CCD-9B21-3F3AC041FAE4}"/>
  </bookViews>
  <sheets>
    <sheet name="NH4-N" sheetId="13" r:id="rId1"/>
    <sheet name="NO2-N" sheetId="9" r:id="rId2"/>
    <sheet name="NO3-N" sheetId="1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13" l="1"/>
  <c r="C5" i="13"/>
  <c r="C6" i="13"/>
  <c r="C7" i="13"/>
  <c r="C8" i="13"/>
  <c r="C9" i="13"/>
  <c r="C10" i="13"/>
  <c r="C11" i="13"/>
  <c r="C12" i="13"/>
  <c r="C13" i="13"/>
  <c r="C14" i="13"/>
  <c r="C15" i="13"/>
  <c r="C16" i="13"/>
  <c r="C17" i="13"/>
  <c r="C18" i="13"/>
  <c r="C19" i="13"/>
  <c r="C20" i="13"/>
  <c r="C21" i="13"/>
  <c r="C22" i="13"/>
  <c r="C23" i="13"/>
  <c r="C24" i="13"/>
  <c r="C25" i="13"/>
  <c r="C26" i="13"/>
  <c r="C27" i="13"/>
  <c r="C28" i="13"/>
  <c r="C3" i="13"/>
  <c r="R28" i="12" l="1"/>
  <c r="S28" i="12" s="1"/>
  <c r="R27" i="12"/>
  <c r="S27" i="12" s="1"/>
  <c r="R26" i="12"/>
  <c r="S26" i="12" s="1"/>
  <c r="R25" i="12"/>
  <c r="S25" i="12" s="1"/>
  <c r="R24" i="12"/>
  <c r="S24" i="12" s="1"/>
  <c r="R23" i="12"/>
  <c r="S23" i="12" s="1"/>
  <c r="R22" i="12"/>
  <c r="S22" i="12" s="1"/>
  <c r="R21" i="12"/>
  <c r="S21" i="12" s="1"/>
  <c r="R20" i="12"/>
  <c r="S20" i="12" s="1"/>
  <c r="R19" i="12"/>
  <c r="S19" i="12" s="1"/>
  <c r="R18" i="12"/>
  <c r="S18" i="12" s="1"/>
  <c r="R17" i="12"/>
  <c r="S17" i="12" s="1"/>
  <c r="R16" i="12"/>
  <c r="S16" i="12" s="1"/>
  <c r="R15" i="12"/>
  <c r="S15" i="12" s="1"/>
  <c r="R14" i="12"/>
  <c r="S14" i="12" s="1"/>
  <c r="R13" i="12"/>
  <c r="S13" i="12" s="1"/>
  <c r="R12" i="12"/>
  <c r="S12" i="12" s="1"/>
  <c r="R11" i="12"/>
  <c r="S11" i="12" s="1"/>
  <c r="R10" i="12"/>
  <c r="S10" i="12" s="1"/>
  <c r="R9" i="12"/>
  <c r="S9" i="12" s="1"/>
  <c r="R8" i="12"/>
  <c r="S8" i="12" s="1"/>
  <c r="R7" i="12"/>
  <c r="S7" i="12" s="1"/>
  <c r="R6" i="12"/>
  <c r="S6" i="12" s="1"/>
  <c r="R5" i="12"/>
  <c r="S5" i="12" s="1"/>
  <c r="R4" i="12"/>
  <c r="S4" i="12" s="1"/>
  <c r="R3" i="12"/>
  <c r="S3" i="12" s="1"/>
  <c r="M28" i="12"/>
  <c r="N28" i="12" s="1"/>
  <c r="M27" i="12"/>
  <c r="N27" i="12" s="1"/>
  <c r="M26" i="12"/>
  <c r="N26" i="12" s="1"/>
  <c r="M25" i="12"/>
  <c r="N25" i="12" s="1"/>
  <c r="M24" i="12"/>
  <c r="N24" i="12" s="1"/>
  <c r="M23" i="12"/>
  <c r="N23" i="12" s="1"/>
  <c r="M22" i="12"/>
  <c r="N22" i="12" s="1"/>
  <c r="M21" i="12"/>
  <c r="N21" i="12" s="1"/>
  <c r="M20" i="12"/>
  <c r="N20" i="12" s="1"/>
  <c r="M19" i="12"/>
  <c r="N19" i="12" s="1"/>
  <c r="M18" i="12"/>
  <c r="N18" i="12" s="1"/>
  <c r="M17" i="12"/>
  <c r="N17" i="12" s="1"/>
  <c r="M16" i="12"/>
  <c r="N16" i="12" s="1"/>
  <c r="M15" i="12"/>
  <c r="N15" i="12" s="1"/>
  <c r="M14" i="12"/>
  <c r="N14" i="12" s="1"/>
  <c r="M13" i="12"/>
  <c r="N13" i="12" s="1"/>
  <c r="M12" i="12"/>
  <c r="N12" i="12" s="1"/>
  <c r="M11" i="12"/>
  <c r="N11" i="12" s="1"/>
  <c r="M10" i="12"/>
  <c r="N10" i="12" s="1"/>
  <c r="M9" i="12"/>
  <c r="N9" i="12" s="1"/>
  <c r="M8" i="12"/>
  <c r="N8" i="12" s="1"/>
  <c r="M7" i="12"/>
  <c r="N7" i="12" s="1"/>
  <c r="M6" i="12"/>
  <c r="N6" i="12" s="1"/>
  <c r="M5" i="12"/>
  <c r="N5" i="12" s="1"/>
  <c r="M4" i="12"/>
  <c r="N4" i="12" s="1"/>
  <c r="M3" i="12"/>
  <c r="N3" i="12" s="1"/>
  <c r="H28" i="12"/>
  <c r="I28" i="12" s="1"/>
  <c r="H27" i="12"/>
  <c r="I27" i="12" s="1"/>
  <c r="H26" i="12"/>
  <c r="I26" i="12" s="1"/>
  <c r="H25" i="12"/>
  <c r="I25" i="12" s="1"/>
  <c r="H24" i="12"/>
  <c r="I24" i="12" s="1"/>
  <c r="H23" i="12"/>
  <c r="I23" i="12" s="1"/>
  <c r="H22" i="12"/>
  <c r="I22" i="12" s="1"/>
  <c r="H21" i="12"/>
  <c r="I21" i="12" s="1"/>
  <c r="H20" i="12"/>
  <c r="I20" i="12" s="1"/>
  <c r="H19" i="12"/>
  <c r="I19" i="12" s="1"/>
  <c r="H18" i="12"/>
  <c r="I18" i="12" s="1"/>
  <c r="H17" i="12"/>
  <c r="I17" i="12" s="1"/>
  <c r="H16" i="12"/>
  <c r="I16" i="12" s="1"/>
  <c r="H15" i="12"/>
  <c r="I15" i="12" s="1"/>
  <c r="H14" i="12"/>
  <c r="I14" i="12" s="1"/>
  <c r="H13" i="12"/>
  <c r="I13" i="12" s="1"/>
  <c r="H12" i="12"/>
  <c r="I12" i="12" s="1"/>
  <c r="H11" i="12"/>
  <c r="I11" i="12" s="1"/>
  <c r="H10" i="12"/>
  <c r="I10" i="12" s="1"/>
  <c r="H9" i="12"/>
  <c r="I9" i="12" s="1"/>
  <c r="H8" i="12"/>
  <c r="I8" i="12" s="1"/>
  <c r="H7" i="12"/>
  <c r="I7" i="12" s="1"/>
  <c r="H6" i="12"/>
  <c r="I6" i="12" s="1"/>
  <c r="H5" i="12"/>
  <c r="I5" i="12" s="1"/>
  <c r="H4" i="12"/>
  <c r="I4" i="12" s="1"/>
  <c r="H3" i="12"/>
  <c r="I3" i="12" s="1"/>
  <c r="C28" i="12"/>
  <c r="D28" i="12" s="1"/>
  <c r="C27" i="12"/>
  <c r="D27" i="12" s="1"/>
  <c r="C26" i="12"/>
  <c r="D26" i="12" s="1"/>
  <c r="C25" i="12"/>
  <c r="D25" i="12" s="1"/>
  <c r="C24" i="12"/>
  <c r="D24" i="12" s="1"/>
  <c r="C23" i="12"/>
  <c r="D23" i="12" s="1"/>
  <c r="C22" i="12"/>
  <c r="D22" i="12" s="1"/>
  <c r="C21" i="12"/>
  <c r="D21" i="12" s="1"/>
  <c r="C20" i="12"/>
  <c r="D20" i="12" s="1"/>
  <c r="C19" i="12"/>
  <c r="D19" i="12" s="1"/>
  <c r="C18" i="12"/>
  <c r="D18" i="12" s="1"/>
  <c r="C17" i="12"/>
  <c r="D17" i="12" s="1"/>
  <c r="C16" i="12"/>
  <c r="D16" i="12" s="1"/>
  <c r="C15" i="12"/>
  <c r="D15" i="12" s="1"/>
  <c r="C14" i="12"/>
  <c r="D14" i="12" s="1"/>
  <c r="C13" i="12"/>
  <c r="D13" i="12" s="1"/>
  <c r="C12" i="12"/>
  <c r="D12" i="12" s="1"/>
  <c r="C11" i="12"/>
  <c r="D11" i="12" s="1"/>
  <c r="C10" i="12"/>
  <c r="D10" i="12" s="1"/>
  <c r="C9" i="12"/>
  <c r="D9" i="12" s="1"/>
  <c r="C8" i="12"/>
  <c r="D8" i="12" s="1"/>
  <c r="C7" i="12"/>
  <c r="D7" i="12" s="1"/>
  <c r="C6" i="12"/>
  <c r="D6" i="12" s="1"/>
  <c r="C5" i="12"/>
  <c r="D5" i="12" s="1"/>
  <c r="C4" i="12"/>
  <c r="D4" i="12" s="1"/>
  <c r="C3" i="12"/>
  <c r="D3" i="12" s="1"/>
  <c r="R28" i="9"/>
  <c r="S28" i="9" s="1"/>
  <c r="R27" i="9"/>
  <c r="S27" i="9" s="1"/>
  <c r="R26" i="9"/>
  <c r="S26" i="9" s="1"/>
  <c r="R25" i="9"/>
  <c r="S25" i="9" s="1"/>
  <c r="R24" i="9"/>
  <c r="S24" i="9" s="1"/>
  <c r="R23" i="9"/>
  <c r="S23" i="9" s="1"/>
  <c r="R22" i="9"/>
  <c r="S22" i="9" s="1"/>
  <c r="R21" i="9"/>
  <c r="S21" i="9" s="1"/>
  <c r="R20" i="9"/>
  <c r="S20" i="9" s="1"/>
  <c r="R19" i="9"/>
  <c r="S19" i="9" s="1"/>
  <c r="R18" i="9"/>
  <c r="S18" i="9" s="1"/>
  <c r="R17" i="9"/>
  <c r="S17" i="9" s="1"/>
  <c r="R16" i="9"/>
  <c r="S16" i="9" s="1"/>
  <c r="R15" i="9"/>
  <c r="S15" i="9" s="1"/>
  <c r="R14" i="9"/>
  <c r="S14" i="9" s="1"/>
  <c r="R13" i="9"/>
  <c r="S13" i="9" s="1"/>
  <c r="R12" i="9"/>
  <c r="S12" i="9" s="1"/>
  <c r="R11" i="9"/>
  <c r="S11" i="9" s="1"/>
  <c r="R10" i="9"/>
  <c r="S10" i="9" s="1"/>
  <c r="R9" i="9"/>
  <c r="S9" i="9" s="1"/>
  <c r="R8" i="9"/>
  <c r="S8" i="9" s="1"/>
  <c r="R7" i="9"/>
  <c r="S7" i="9" s="1"/>
  <c r="R6" i="9"/>
  <c r="S6" i="9" s="1"/>
  <c r="R5" i="9"/>
  <c r="S5" i="9" s="1"/>
  <c r="R4" i="9"/>
  <c r="S4" i="9" s="1"/>
  <c r="R3" i="9"/>
  <c r="S3" i="9" s="1"/>
  <c r="M28" i="9"/>
  <c r="N28" i="9" s="1"/>
  <c r="M27" i="9"/>
  <c r="N27" i="9" s="1"/>
  <c r="M26" i="9"/>
  <c r="N26" i="9" s="1"/>
  <c r="M25" i="9"/>
  <c r="N25" i="9" s="1"/>
  <c r="M24" i="9"/>
  <c r="N24" i="9" s="1"/>
  <c r="M23" i="9"/>
  <c r="N23" i="9" s="1"/>
  <c r="M22" i="9"/>
  <c r="N22" i="9" s="1"/>
  <c r="M21" i="9"/>
  <c r="N21" i="9" s="1"/>
  <c r="M20" i="9"/>
  <c r="N20" i="9" s="1"/>
  <c r="M19" i="9"/>
  <c r="N19" i="9" s="1"/>
  <c r="M18" i="9"/>
  <c r="N18" i="9" s="1"/>
  <c r="M17" i="9"/>
  <c r="N17" i="9" s="1"/>
  <c r="M16" i="9"/>
  <c r="N16" i="9" s="1"/>
  <c r="M15" i="9"/>
  <c r="N15" i="9" s="1"/>
  <c r="M14" i="9"/>
  <c r="N14" i="9" s="1"/>
  <c r="M13" i="9"/>
  <c r="N13" i="9" s="1"/>
  <c r="M12" i="9"/>
  <c r="N12" i="9" s="1"/>
  <c r="M11" i="9"/>
  <c r="N11" i="9" s="1"/>
  <c r="M10" i="9"/>
  <c r="N10" i="9" s="1"/>
  <c r="M9" i="9"/>
  <c r="N9" i="9" s="1"/>
  <c r="M8" i="9"/>
  <c r="N8" i="9" s="1"/>
  <c r="M7" i="9"/>
  <c r="N7" i="9" s="1"/>
  <c r="M6" i="9"/>
  <c r="N6" i="9" s="1"/>
  <c r="M5" i="9"/>
  <c r="N5" i="9" s="1"/>
  <c r="M4" i="9"/>
  <c r="N4" i="9" s="1"/>
  <c r="M3" i="9"/>
  <c r="N3" i="9" s="1"/>
  <c r="H28" i="9"/>
  <c r="I28" i="9" s="1"/>
  <c r="H27" i="9"/>
  <c r="I27" i="9" s="1"/>
  <c r="H26" i="9"/>
  <c r="I26" i="9" s="1"/>
  <c r="H25" i="9"/>
  <c r="I25" i="9" s="1"/>
  <c r="H24" i="9"/>
  <c r="I24" i="9" s="1"/>
  <c r="H23" i="9"/>
  <c r="I23" i="9" s="1"/>
  <c r="H22" i="9"/>
  <c r="I22" i="9" s="1"/>
  <c r="H21" i="9"/>
  <c r="I21" i="9" s="1"/>
  <c r="H20" i="9"/>
  <c r="I20" i="9" s="1"/>
  <c r="H19" i="9"/>
  <c r="I19" i="9" s="1"/>
  <c r="H18" i="9"/>
  <c r="I18" i="9" s="1"/>
  <c r="H17" i="9"/>
  <c r="I17" i="9" s="1"/>
  <c r="H16" i="9"/>
  <c r="I16" i="9" s="1"/>
  <c r="H15" i="9"/>
  <c r="I15" i="9" s="1"/>
  <c r="H14" i="9"/>
  <c r="I14" i="9" s="1"/>
  <c r="H13" i="9"/>
  <c r="I13" i="9" s="1"/>
  <c r="H12" i="9"/>
  <c r="I12" i="9" s="1"/>
  <c r="H11" i="9"/>
  <c r="I11" i="9" s="1"/>
  <c r="H10" i="9"/>
  <c r="I10" i="9" s="1"/>
  <c r="H9" i="9"/>
  <c r="I9" i="9" s="1"/>
  <c r="H8" i="9"/>
  <c r="I8" i="9" s="1"/>
  <c r="H7" i="9"/>
  <c r="I7" i="9" s="1"/>
  <c r="H6" i="9"/>
  <c r="I6" i="9" s="1"/>
  <c r="H5" i="9"/>
  <c r="I5" i="9" s="1"/>
  <c r="H4" i="9"/>
  <c r="I4" i="9" s="1"/>
  <c r="H3" i="9"/>
  <c r="I3" i="9" s="1"/>
  <c r="C28" i="9"/>
  <c r="D28" i="9" s="1"/>
  <c r="C27" i="9"/>
  <c r="D27" i="9" s="1"/>
  <c r="C26" i="9"/>
  <c r="D26" i="9" s="1"/>
  <c r="C25" i="9"/>
  <c r="D25" i="9" s="1"/>
  <c r="C24" i="9"/>
  <c r="D24" i="9" s="1"/>
  <c r="C23" i="9"/>
  <c r="D23" i="9" s="1"/>
  <c r="C22" i="9"/>
  <c r="D22" i="9" s="1"/>
  <c r="C21" i="9"/>
  <c r="D21" i="9" s="1"/>
  <c r="C20" i="9"/>
  <c r="D20" i="9" s="1"/>
  <c r="C19" i="9"/>
  <c r="D19" i="9" s="1"/>
  <c r="C18" i="9"/>
  <c r="D18" i="9" s="1"/>
  <c r="C17" i="9"/>
  <c r="D17" i="9" s="1"/>
  <c r="C16" i="9"/>
  <c r="D16" i="9" s="1"/>
  <c r="C15" i="9"/>
  <c r="D15" i="9" s="1"/>
  <c r="C14" i="9"/>
  <c r="D14" i="9" s="1"/>
  <c r="C13" i="9"/>
  <c r="D13" i="9" s="1"/>
  <c r="C12" i="9"/>
  <c r="D12" i="9" s="1"/>
  <c r="C11" i="9"/>
  <c r="D11" i="9" s="1"/>
  <c r="C10" i="9"/>
  <c r="D10" i="9" s="1"/>
  <c r="C9" i="9"/>
  <c r="D9" i="9" s="1"/>
  <c r="C8" i="9"/>
  <c r="D8" i="9" s="1"/>
  <c r="C7" i="9"/>
  <c r="D7" i="9" s="1"/>
  <c r="C6" i="9"/>
  <c r="D6" i="9" s="1"/>
  <c r="C5" i="9"/>
  <c r="D5" i="9" s="1"/>
  <c r="C4" i="9"/>
  <c r="D4" i="9" s="1"/>
  <c r="C3" i="9"/>
  <c r="D3" i="9" s="1"/>
  <c r="V14" i="13"/>
  <c r="V13" i="13"/>
  <c r="V12" i="13"/>
  <c r="W12" i="13" s="1"/>
  <c r="V11" i="13"/>
  <c r="W11" i="13" s="1"/>
  <c r="V10" i="13"/>
  <c r="W10" i="13" s="1"/>
  <c r="V9" i="13"/>
  <c r="W9" i="13" s="1"/>
  <c r="V8" i="13"/>
  <c r="W8" i="13" s="1"/>
  <c r="V7" i="13"/>
  <c r="W7" i="13" s="1"/>
  <c r="V6" i="13"/>
  <c r="W6" i="13" s="1"/>
  <c r="V5" i="13"/>
  <c r="W5" i="13" s="1"/>
  <c r="V4" i="13"/>
  <c r="W4" i="13" s="1"/>
  <c r="V3" i="13"/>
  <c r="W3" i="13" s="1"/>
  <c r="P14" i="13"/>
  <c r="P16" i="13" s="1"/>
  <c r="Q16" i="13" s="1"/>
  <c r="P13" i="13"/>
  <c r="P12" i="13"/>
  <c r="Q12" i="13" s="1"/>
  <c r="P11" i="13"/>
  <c r="Q11" i="13" s="1"/>
  <c r="P10" i="13"/>
  <c r="Q10" i="13" s="1"/>
  <c r="P9" i="13"/>
  <c r="Q9" i="13" s="1"/>
  <c r="P8" i="13"/>
  <c r="Q8" i="13" s="1"/>
  <c r="P7" i="13"/>
  <c r="Q7" i="13" s="1"/>
  <c r="P6" i="13"/>
  <c r="Q6" i="13" s="1"/>
  <c r="P5" i="13"/>
  <c r="Q5" i="13" s="1"/>
  <c r="P4" i="13"/>
  <c r="Q4" i="13" s="1"/>
  <c r="P3" i="13"/>
  <c r="Q3" i="13" s="1"/>
  <c r="J14" i="13"/>
  <c r="J24" i="13" s="1"/>
  <c r="K24" i="13" s="1"/>
  <c r="J13" i="13"/>
  <c r="J12" i="13"/>
  <c r="K12" i="13" s="1"/>
  <c r="J11" i="13"/>
  <c r="K11" i="13" s="1"/>
  <c r="J10" i="13"/>
  <c r="K10" i="13" s="1"/>
  <c r="J9" i="13"/>
  <c r="K9" i="13" s="1"/>
  <c r="J8" i="13"/>
  <c r="K8" i="13" s="1"/>
  <c r="J7" i="13"/>
  <c r="K7" i="13" s="1"/>
  <c r="J6" i="13"/>
  <c r="K6" i="13" s="1"/>
  <c r="J5" i="13"/>
  <c r="K5" i="13" s="1"/>
  <c r="J4" i="13"/>
  <c r="K4" i="13" s="1"/>
  <c r="J3" i="13"/>
  <c r="K3" i="13" s="1"/>
  <c r="D14" i="13"/>
  <c r="D13" i="13"/>
  <c r="D12" i="13"/>
  <c r="E12" i="13" s="1"/>
  <c r="D11" i="13"/>
  <c r="E11" i="13" s="1"/>
  <c r="D10" i="13"/>
  <c r="E10" i="13" s="1"/>
  <c r="D9" i="13"/>
  <c r="E9" i="13" s="1"/>
  <c r="D8" i="13"/>
  <c r="E8" i="13" s="1"/>
  <c r="D7" i="13"/>
  <c r="E7" i="13" s="1"/>
  <c r="D6" i="13"/>
  <c r="E6" i="13" s="1"/>
  <c r="D5" i="13"/>
  <c r="E5" i="13" s="1"/>
  <c r="D4" i="13"/>
  <c r="E4" i="13" s="1"/>
  <c r="D3" i="13"/>
  <c r="E3" i="13" s="1"/>
  <c r="F27" i="9" l="1"/>
  <c r="E27" i="9"/>
  <c r="K25" i="9"/>
  <c r="J25" i="9"/>
  <c r="P15" i="9"/>
  <c r="O15" i="9"/>
  <c r="P23" i="9"/>
  <c r="O23" i="9"/>
  <c r="U5" i="9"/>
  <c r="T5" i="9"/>
  <c r="U13" i="9"/>
  <c r="T13" i="9"/>
  <c r="U21" i="9"/>
  <c r="T21" i="9"/>
  <c r="F3" i="12"/>
  <c r="E3" i="12"/>
  <c r="F11" i="12"/>
  <c r="E11" i="12"/>
  <c r="F19" i="12"/>
  <c r="E19" i="12"/>
  <c r="F27" i="12"/>
  <c r="E27" i="12"/>
  <c r="K9" i="12"/>
  <c r="J9" i="12"/>
  <c r="K17" i="12"/>
  <c r="J17" i="12"/>
  <c r="K25" i="12"/>
  <c r="J25" i="12"/>
  <c r="P7" i="12"/>
  <c r="O7" i="12"/>
  <c r="P15" i="12"/>
  <c r="O15" i="12"/>
  <c r="P23" i="12"/>
  <c r="O23" i="12"/>
  <c r="U5" i="12"/>
  <c r="T5" i="12"/>
  <c r="U13" i="12"/>
  <c r="T13" i="12"/>
  <c r="U21" i="12"/>
  <c r="T21" i="12"/>
  <c r="F11" i="9"/>
  <c r="E11" i="9"/>
  <c r="K11" i="9"/>
  <c r="J11" i="9"/>
  <c r="U23" i="9"/>
  <c r="T23" i="9"/>
  <c r="O17" i="12"/>
  <c r="P17" i="12"/>
  <c r="K9" i="9"/>
  <c r="J9" i="9"/>
  <c r="E21" i="9"/>
  <c r="F21" i="9"/>
  <c r="P17" i="9"/>
  <c r="O17" i="9"/>
  <c r="T7" i="9"/>
  <c r="U7" i="9"/>
  <c r="K3" i="12"/>
  <c r="J3" i="12"/>
  <c r="J27" i="12"/>
  <c r="K27" i="12"/>
  <c r="U7" i="12"/>
  <c r="T7" i="12"/>
  <c r="F7" i="9"/>
  <c r="E7" i="9"/>
  <c r="F15" i="9"/>
  <c r="E15" i="9"/>
  <c r="F23" i="9"/>
  <c r="E23" i="9"/>
  <c r="K5" i="9"/>
  <c r="J5" i="9"/>
  <c r="K13" i="9"/>
  <c r="J13" i="9"/>
  <c r="K21" i="9"/>
  <c r="J21" i="9"/>
  <c r="P3" i="9"/>
  <c r="O3" i="9"/>
  <c r="P11" i="9"/>
  <c r="O11" i="9"/>
  <c r="P19" i="9"/>
  <c r="O19" i="9"/>
  <c r="P27" i="9"/>
  <c r="O27" i="9"/>
  <c r="U9" i="9"/>
  <c r="T9" i="9"/>
  <c r="U17" i="9"/>
  <c r="T17" i="9"/>
  <c r="U25" i="9"/>
  <c r="T25" i="9"/>
  <c r="F7" i="12"/>
  <c r="E7" i="12"/>
  <c r="F15" i="12"/>
  <c r="E15" i="12"/>
  <c r="F23" i="12"/>
  <c r="E23" i="12"/>
  <c r="K5" i="12"/>
  <c r="J5" i="12"/>
  <c r="K13" i="12"/>
  <c r="J13" i="12"/>
  <c r="K21" i="12"/>
  <c r="J21" i="12"/>
  <c r="P3" i="12"/>
  <c r="O3" i="12"/>
  <c r="P11" i="12"/>
  <c r="O11" i="12"/>
  <c r="P19" i="12"/>
  <c r="O19" i="12"/>
  <c r="P27" i="12"/>
  <c r="O27" i="12"/>
  <c r="U9" i="12"/>
  <c r="T9" i="12"/>
  <c r="U17" i="12"/>
  <c r="T17" i="12"/>
  <c r="U25" i="12"/>
  <c r="T25" i="12"/>
  <c r="K17" i="9"/>
  <c r="J17" i="9"/>
  <c r="E13" i="9"/>
  <c r="F13" i="9"/>
  <c r="P9" i="9"/>
  <c r="O9" i="9"/>
  <c r="T15" i="9"/>
  <c r="U15" i="9"/>
  <c r="E21" i="12"/>
  <c r="F21" i="12"/>
  <c r="K19" i="12"/>
  <c r="J19" i="12"/>
  <c r="O25" i="12"/>
  <c r="P25" i="12"/>
  <c r="F19" i="9"/>
  <c r="E19" i="9"/>
  <c r="P7" i="9"/>
  <c r="O7" i="9"/>
  <c r="E5" i="9"/>
  <c r="F5" i="9"/>
  <c r="K3" i="9"/>
  <c r="J3" i="9"/>
  <c r="K27" i="9"/>
  <c r="J27" i="9"/>
  <c r="P25" i="9"/>
  <c r="O25" i="9"/>
  <c r="F13" i="12"/>
  <c r="E13" i="12"/>
  <c r="J11" i="12"/>
  <c r="K11" i="12"/>
  <c r="O9" i="12"/>
  <c r="P9" i="12"/>
  <c r="U15" i="12"/>
  <c r="T15" i="12"/>
  <c r="F9" i="9"/>
  <c r="E9" i="9"/>
  <c r="F17" i="9"/>
  <c r="E17" i="9"/>
  <c r="F25" i="9"/>
  <c r="E25" i="9"/>
  <c r="K7" i="9"/>
  <c r="J7" i="9"/>
  <c r="K15" i="9"/>
  <c r="J15" i="9"/>
  <c r="K23" i="9"/>
  <c r="J23" i="9"/>
  <c r="P5" i="9"/>
  <c r="O5" i="9"/>
  <c r="P13" i="9"/>
  <c r="O13" i="9"/>
  <c r="P21" i="9"/>
  <c r="O21" i="9"/>
  <c r="U3" i="9"/>
  <c r="T3" i="9"/>
  <c r="U11" i="9"/>
  <c r="T11" i="9"/>
  <c r="U19" i="9"/>
  <c r="T19" i="9"/>
  <c r="U27" i="9"/>
  <c r="T27" i="9"/>
  <c r="F9" i="12"/>
  <c r="E9" i="12"/>
  <c r="F17" i="12"/>
  <c r="E17" i="12"/>
  <c r="F25" i="12"/>
  <c r="E25" i="12"/>
  <c r="K7" i="12"/>
  <c r="J7" i="12"/>
  <c r="K15" i="12"/>
  <c r="J15" i="12"/>
  <c r="K23" i="12"/>
  <c r="J23" i="12"/>
  <c r="P5" i="12"/>
  <c r="O5" i="12"/>
  <c r="P13" i="12"/>
  <c r="O13" i="12"/>
  <c r="P21" i="12"/>
  <c r="O21" i="12"/>
  <c r="U3" i="12"/>
  <c r="T3" i="12"/>
  <c r="U11" i="12"/>
  <c r="T11" i="12"/>
  <c r="U19" i="12"/>
  <c r="T19" i="12"/>
  <c r="U27" i="12"/>
  <c r="T27" i="12"/>
  <c r="F3" i="9"/>
  <c r="E3" i="9"/>
  <c r="J19" i="9"/>
  <c r="K19" i="9"/>
  <c r="F5" i="12"/>
  <c r="E5" i="12"/>
  <c r="T23" i="12"/>
  <c r="U23" i="12"/>
  <c r="J26" i="13"/>
  <c r="K26" i="13" s="1"/>
  <c r="K14" i="13"/>
  <c r="S9" i="13"/>
  <c r="R9" i="13"/>
  <c r="Y3" i="13"/>
  <c r="X3" i="13"/>
  <c r="Y11" i="13"/>
  <c r="X11" i="13"/>
  <c r="M7" i="13"/>
  <c r="L7" i="13"/>
  <c r="F11" i="13"/>
  <c r="G11" i="13"/>
  <c r="Y5" i="13"/>
  <c r="X5" i="13"/>
  <c r="V25" i="13"/>
  <c r="W25" i="13" s="1"/>
  <c r="W13" i="13"/>
  <c r="R3" i="13"/>
  <c r="S3" i="13"/>
  <c r="D27" i="13"/>
  <c r="E27" i="13" s="1"/>
  <c r="E13" i="13"/>
  <c r="V26" i="13"/>
  <c r="W26" i="13" s="1"/>
  <c r="V18" i="13"/>
  <c r="W18" i="13" s="1"/>
  <c r="V20" i="13"/>
  <c r="W20" i="13" s="1"/>
  <c r="W14" i="13"/>
  <c r="F5" i="13"/>
  <c r="G5" i="13"/>
  <c r="Y7" i="13"/>
  <c r="X7" i="13"/>
  <c r="V15" i="13"/>
  <c r="W15" i="13" s="1"/>
  <c r="G3" i="13"/>
  <c r="F3" i="13"/>
  <c r="S11" i="13"/>
  <c r="R11" i="13"/>
  <c r="M9" i="13"/>
  <c r="L9" i="13"/>
  <c r="D26" i="13"/>
  <c r="E26" i="13" s="1"/>
  <c r="E14" i="13"/>
  <c r="S5" i="13"/>
  <c r="R5" i="13"/>
  <c r="P27" i="13"/>
  <c r="Q27" i="13" s="1"/>
  <c r="Q13" i="13"/>
  <c r="F7" i="13"/>
  <c r="G7" i="13"/>
  <c r="M3" i="13"/>
  <c r="L3" i="13"/>
  <c r="M11" i="13"/>
  <c r="L11" i="13"/>
  <c r="P26" i="13"/>
  <c r="Q26" i="13" s="1"/>
  <c r="Q14" i="13"/>
  <c r="V23" i="13"/>
  <c r="W23" i="13" s="1"/>
  <c r="S7" i="13"/>
  <c r="R7" i="13"/>
  <c r="X9" i="13"/>
  <c r="Y9" i="13"/>
  <c r="V27" i="13"/>
  <c r="W27" i="13" s="1"/>
  <c r="G9" i="13"/>
  <c r="F9" i="13"/>
  <c r="L5" i="13"/>
  <c r="M5" i="13"/>
  <c r="J27" i="13"/>
  <c r="K27" i="13" s="1"/>
  <c r="K13" i="13"/>
  <c r="P24" i="13"/>
  <c r="Q24" i="13" s="1"/>
  <c r="P20" i="13"/>
  <c r="Q20" i="13" s="1"/>
  <c r="V16" i="13"/>
  <c r="W16" i="13" s="1"/>
  <c r="V28" i="13"/>
  <c r="W28" i="13" s="1"/>
  <c r="V19" i="13"/>
  <c r="W19" i="13" s="1"/>
  <c r="Y19" i="13" s="1"/>
  <c r="V24" i="13"/>
  <c r="W24" i="13" s="1"/>
  <c r="P28" i="13"/>
  <c r="Q28" i="13" s="1"/>
  <c r="V17" i="13"/>
  <c r="W17" i="13" s="1"/>
  <c r="V21" i="13"/>
  <c r="W21" i="13" s="1"/>
  <c r="V22" i="13"/>
  <c r="W22" i="13" s="1"/>
  <c r="P17" i="13"/>
  <c r="Q17" i="13" s="1"/>
  <c r="P21" i="13"/>
  <c r="Q21" i="13" s="1"/>
  <c r="P25" i="13"/>
  <c r="Q25" i="13" s="1"/>
  <c r="P18" i="13"/>
  <c r="Q18" i="13" s="1"/>
  <c r="P22" i="13"/>
  <c r="Q22" i="13" s="1"/>
  <c r="P15" i="13"/>
  <c r="Q15" i="13" s="1"/>
  <c r="P19" i="13"/>
  <c r="Q19" i="13" s="1"/>
  <c r="P23" i="13"/>
  <c r="Q23" i="13" s="1"/>
  <c r="J28" i="13"/>
  <c r="K28" i="13" s="1"/>
  <c r="J16" i="13"/>
  <c r="K16" i="13" s="1"/>
  <c r="J20" i="13"/>
  <c r="K20" i="13" s="1"/>
  <c r="J17" i="13"/>
  <c r="K17" i="13" s="1"/>
  <c r="J21" i="13"/>
  <c r="K21" i="13" s="1"/>
  <c r="J25" i="13"/>
  <c r="K25" i="13" s="1"/>
  <c r="J18" i="13"/>
  <c r="K18" i="13" s="1"/>
  <c r="J22" i="13"/>
  <c r="K22" i="13" s="1"/>
  <c r="J15" i="13"/>
  <c r="K15" i="13" s="1"/>
  <c r="J19" i="13"/>
  <c r="K19" i="13" s="1"/>
  <c r="J23" i="13"/>
  <c r="K23" i="13" s="1"/>
  <c r="D20" i="13"/>
  <c r="E20" i="13" s="1"/>
  <c r="D28" i="13"/>
  <c r="E28" i="13" s="1"/>
  <c r="D21" i="13"/>
  <c r="E21" i="13" s="1"/>
  <c r="D23" i="13"/>
  <c r="E23" i="13" s="1"/>
  <c r="D22" i="13"/>
  <c r="E22" i="13" s="1"/>
  <c r="D15" i="13"/>
  <c r="E15" i="13" s="1"/>
  <c r="D16" i="13"/>
  <c r="E16" i="13" s="1"/>
  <c r="D24" i="13"/>
  <c r="E24" i="13" s="1"/>
  <c r="D17" i="13"/>
  <c r="E17" i="13" s="1"/>
  <c r="D25" i="13"/>
  <c r="E25" i="13" s="1"/>
  <c r="D18" i="13"/>
  <c r="E18" i="13" s="1"/>
  <c r="D19" i="13"/>
  <c r="E19" i="13" s="1"/>
  <c r="X17" i="13" l="1"/>
  <c r="F15" i="13"/>
  <c r="G15" i="13"/>
  <c r="M15" i="13"/>
  <c r="L15" i="13"/>
  <c r="S17" i="13"/>
  <c r="R17" i="13"/>
  <c r="R27" i="13"/>
  <c r="S27" i="13"/>
  <c r="Y13" i="13"/>
  <c r="X13" i="13"/>
  <c r="S21" i="13"/>
  <c r="R21" i="13"/>
  <c r="S23" i="13"/>
  <c r="R23" i="13"/>
  <c r="X19" i="13"/>
  <c r="Y25" i="13"/>
  <c r="X25" i="13"/>
  <c r="Y27" i="13"/>
  <c r="X27" i="13"/>
  <c r="F19" i="13"/>
  <c r="G19" i="13"/>
  <c r="F23" i="13"/>
  <c r="G23" i="13"/>
  <c r="R19" i="13"/>
  <c r="S19" i="13"/>
  <c r="Y21" i="13"/>
  <c r="X21" i="13"/>
  <c r="Y17" i="13"/>
  <c r="M19" i="13"/>
  <c r="L19" i="13"/>
  <c r="S13" i="13"/>
  <c r="R13" i="13"/>
  <c r="F21" i="13"/>
  <c r="G21" i="13"/>
  <c r="M25" i="13"/>
  <c r="L25" i="13"/>
  <c r="S15" i="13"/>
  <c r="R15" i="13"/>
  <c r="L13" i="13"/>
  <c r="M13" i="13"/>
  <c r="Y15" i="13"/>
  <c r="X15" i="13"/>
  <c r="F13" i="13"/>
  <c r="G13" i="13"/>
  <c r="L21" i="13"/>
  <c r="M21" i="13"/>
  <c r="M27" i="13"/>
  <c r="L27" i="13"/>
  <c r="G17" i="13"/>
  <c r="F17" i="13"/>
  <c r="M17" i="13"/>
  <c r="L17" i="13"/>
  <c r="F27" i="13"/>
  <c r="G27" i="13"/>
  <c r="G25" i="13"/>
  <c r="F25" i="13"/>
  <c r="M23" i="13"/>
  <c r="L23" i="13"/>
  <c r="S25" i="13"/>
  <c r="R25" i="13"/>
  <c r="Y23" i="13"/>
  <c r="X23" i="13"/>
</calcChain>
</file>

<file path=xl/sharedStrings.xml><?xml version="1.0" encoding="utf-8"?>
<sst xmlns="http://schemas.openxmlformats.org/spreadsheetml/2006/main" count="79" uniqueCount="13">
  <si>
    <t>time(h)</t>
  </si>
  <si>
    <t xml:space="preserve">AOB </t>
  </si>
  <si>
    <t>AOB-ATU</t>
  </si>
  <si>
    <t>AOB-abio</t>
  </si>
  <si>
    <t>mg/L</t>
  </si>
  <si>
    <t>AVE</t>
  </si>
  <si>
    <t>STD</t>
  </si>
  <si>
    <r>
      <rPr>
        <sz val="11"/>
        <rFont val="Calibri"/>
        <family val="2"/>
      </rPr>
      <t>µ</t>
    </r>
    <r>
      <rPr>
        <sz val="11"/>
        <rFont val="Calibri"/>
        <family val="2"/>
        <scheme val="minor"/>
      </rPr>
      <t>mol</t>
    </r>
  </si>
  <si>
    <t>µmol</t>
  </si>
  <si>
    <r>
      <t xml:space="preserve">cumulative </t>
    </r>
    <r>
      <rPr>
        <sz val="11"/>
        <rFont val="Calibri"/>
        <family val="2"/>
      </rPr>
      <t>µ</t>
    </r>
    <r>
      <rPr>
        <sz val="11"/>
        <rFont val="Calibri"/>
        <family val="2"/>
        <scheme val="minor"/>
      </rPr>
      <t>mol</t>
    </r>
  </si>
  <si>
    <t>cumulative µmol</t>
  </si>
  <si>
    <t xml:space="preserve"> µmol/g sand</t>
  </si>
  <si>
    <t>AOB wo OMPs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</si>
</sst>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2" fontId="0" fillId="0" borderId="0" xfId="0" applyNumberFormat="1" applyFont="1" applyAlignment="1">
      <alignment horizontal="center" vertical="center"/>
    </xf>
    <xf numFmtId="0" fontId="1" fillId="3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1" fillId="5" borderId="0" xfId="0" applyFont="1" applyFill="1" applyAlignment="1">
      <alignment horizontal="center"/>
    </xf>
    <xf numFmtId="0" fontId="1" fillId="4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1" fillId="5" borderId="0" xfId="0" applyFont="1" applyFill="1" applyAlignment="1">
      <alignment horizontal="center"/>
    </xf>
    <xf numFmtId="0" fontId="1" fillId="4" borderId="0" xfId="0" applyFont="1" applyFill="1" applyAlignment="1">
      <alignment horizontal="center"/>
    </xf>
    <xf numFmtId="2" fontId="0" fillId="0" borderId="0" xfId="0" applyNumberFormat="1" applyFont="1" applyFill="1" applyAlignment="1">
      <alignment horizontal="center"/>
    </xf>
    <xf numFmtId="2" fontId="0" fillId="0" borderId="0" xfId="0" applyNumberFormat="1" applyFont="1" applyFill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0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1" fillId="5" borderId="0" xfId="0" applyFont="1" applyFill="1" applyAlignment="1">
      <alignment horizontal="center"/>
    </xf>
    <xf numFmtId="0" fontId="1" fillId="4" borderId="0" xfId="0" applyFont="1" applyFill="1" applyAlignment="1">
      <alignment horizontal="center"/>
    </xf>
    <xf numFmtId="0" fontId="1" fillId="3" borderId="0" xfId="0" applyFont="1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2" fontId="0" fillId="0" borderId="0" xfId="0" applyNumberFormat="1" applyFont="1" applyFill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0" borderId="0" xfId="0" applyNumberFormat="1" applyFont="1" applyAlignment="1">
      <alignment horizontal="center" vertical="center"/>
    </xf>
    <xf numFmtId="2" fontId="0" fillId="0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1" fillId="5" borderId="0" xfId="0" applyFont="1" applyFill="1" applyAlignment="1">
      <alignment horizontal="center"/>
    </xf>
    <xf numFmtId="0" fontId="1" fillId="4" borderId="0" xfId="0" applyFont="1" applyFill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1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1D5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E7E426-C154-41BC-892E-E823F12C6E26}">
  <dimension ref="A1:Y28"/>
  <sheetViews>
    <sheetView zoomScale="87" zoomScaleNormal="87" workbookViewId="0">
      <selection activeCell="D34" sqref="D34"/>
    </sheetView>
  </sheetViews>
  <sheetFormatPr defaultRowHeight="14.5" x14ac:dyDescent="0.35"/>
  <cols>
    <col min="4" max="4" width="15.453125" bestFit="1" customWidth="1"/>
    <col min="5" max="5" width="15.453125" customWidth="1"/>
    <col min="10" max="10" width="14.7265625" bestFit="1" customWidth="1"/>
    <col min="11" max="11" width="14.7265625" customWidth="1"/>
    <col min="16" max="16" width="14.7265625" bestFit="1" customWidth="1"/>
    <col min="17" max="17" width="14.7265625" customWidth="1"/>
    <col min="22" max="22" width="14.7265625" bestFit="1" customWidth="1"/>
    <col min="23" max="23" width="14.7265625" customWidth="1"/>
  </cols>
  <sheetData>
    <row r="1" spans="1:25" x14ac:dyDescent="0.35">
      <c r="A1" t="s">
        <v>0</v>
      </c>
      <c r="B1" s="28" t="s">
        <v>12</v>
      </c>
      <c r="C1" s="28"/>
      <c r="D1" s="28"/>
      <c r="E1" s="28"/>
      <c r="F1" s="28"/>
      <c r="G1" s="28"/>
      <c r="H1" s="29" t="s">
        <v>1</v>
      </c>
      <c r="I1" s="29"/>
      <c r="J1" s="29"/>
      <c r="K1" s="29"/>
      <c r="L1" s="29"/>
      <c r="M1" s="29"/>
      <c r="N1" s="30" t="s">
        <v>2</v>
      </c>
      <c r="O1" s="30"/>
      <c r="P1" s="30"/>
      <c r="Q1" s="30"/>
      <c r="R1" s="30"/>
      <c r="S1" s="30"/>
      <c r="T1" s="31" t="s">
        <v>3</v>
      </c>
      <c r="U1" s="31"/>
      <c r="V1" s="31"/>
      <c r="W1" s="31"/>
      <c r="X1" s="31"/>
      <c r="Y1" s="31"/>
    </row>
    <row r="2" spans="1:25" x14ac:dyDescent="0.35">
      <c r="B2" s="2" t="s">
        <v>4</v>
      </c>
      <c r="C2" s="2" t="s">
        <v>7</v>
      </c>
      <c r="D2" s="6" t="s">
        <v>9</v>
      </c>
      <c r="E2" s="16" t="s">
        <v>11</v>
      </c>
      <c r="F2" s="2" t="s">
        <v>5</v>
      </c>
      <c r="G2" s="2" t="s">
        <v>6</v>
      </c>
      <c r="H2" s="3" t="s">
        <v>4</v>
      </c>
      <c r="I2" s="3" t="s">
        <v>8</v>
      </c>
      <c r="J2" s="7" t="s">
        <v>10</v>
      </c>
      <c r="K2" s="17" t="s">
        <v>11</v>
      </c>
      <c r="L2" s="3" t="s">
        <v>5</v>
      </c>
      <c r="M2" s="3" t="s">
        <v>6</v>
      </c>
      <c r="N2" s="4" t="s">
        <v>4</v>
      </c>
      <c r="O2" s="4" t="s">
        <v>8</v>
      </c>
      <c r="P2" s="8" t="s">
        <v>10</v>
      </c>
      <c r="Q2" s="18" t="s">
        <v>11</v>
      </c>
      <c r="R2" s="4" t="s">
        <v>5</v>
      </c>
      <c r="S2" s="4" t="s">
        <v>6</v>
      </c>
      <c r="T2" s="5" t="s">
        <v>4</v>
      </c>
      <c r="U2" s="5" t="s">
        <v>8</v>
      </c>
      <c r="V2" s="9" t="s">
        <v>10</v>
      </c>
      <c r="W2" s="19" t="s">
        <v>11</v>
      </c>
      <c r="X2" s="5" t="s">
        <v>5</v>
      </c>
      <c r="Y2" s="5" t="s">
        <v>6</v>
      </c>
    </row>
    <row r="3" spans="1:25" x14ac:dyDescent="0.35">
      <c r="A3" s="27">
        <v>0</v>
      </c>
      <c r="B3" s="11">
        <v>21.4</v>
      </c>
      <c r="C3" s="11">
        <f>B3/14*0.12*1000</f>
        <v>183.42857142857142</v>
      </c>
      <c r="D3" s="11">
        <f>C3-C3</f>
        <v>0</v>
      </c>
      <c r="E3" s="15">
        <f>D3/30</f>
        <v>0</v>
      </c>
      <c r="F3" s="27">
        <f>AVERAGE(E3:E4)</f>
        <v>0</v>
      </c>
      <c r="G3" s="27">
        <f>STDEV(E3:E4)</f>
        <v>0</v>
      </c>
      <c r="H3" s="12">
        <v>21</v>
      </c>
      <c r="I3" s="12">
        <v>180</v>
      </c>
      <c r="J3" s="12">
        <f>I3-I3</f>
        <v>0</v>
      </c>
      <c r="K3" s="14">
        <f>J3/30</f>
        <v>0</v>
      </c>
      <c r="L3" s="27">
        <f>AVERAGE(K3:K4)</f>
        <v>0</v>
      </c>
      <c r="M3" s="27">
        <f>STDEV(K3:K4)</f>
        <v>0</v>
      </c>
      <c r="N3" s="12">
        <v>20.8</v>
      </c>
      <c r="O3" s="12">
        <v>178.28571428571431</v>
      </c>
      <c r="P3" s="12">
        <f>O3-O3</f>
        <v>0</v>
      </c>
      <c r="Q3" s="14">
        <f>P3/30</f>
        <v>0</v>
      </c>
      <c r="R3" s="27">
        <f>AVERAGE(Q3:Q4)</f>
        <v>0</v>
      </c>
      <c r="S3" s="27">
        <f>STDEV(Q3:Q4)</f>
        <v>0</v>
      </c>
      <c r="T3" s="12">
        <v>21</v>
      </c>
      <c r="U3" s="12">
        <v>180</v>
      </c>
      <c r="V3" s="12">
        <f>U3-U3</f>
        <v>0</v>
      </c>
      <c r="W3" s="14">
        <f>V3/30</f>
        <v>0</v>
      </c>
      <c r="X3" s="27">
        <f>AVERAGE(W3:W4)</f>
        <v>0</v>
      </c>
      <c r="Y3" s="27">
        <f>STDEV(W3:W4)</f>
        <v>0</v>
      </c>
    </row>
    <row r="4" spans="1:25" x14ac:dyDescent="0.35">
      <c r="A4" s="27"/>
      <c r="B4" s="11">
        <v>21.2</v>
      </c>
      <c r="C4" s="24">
        <f t="shared" ref="C4:C28" si="0">B4/14*0.12*1000</f>
        <v>181.71428571428569</v>
      </c>
      <c r="D4" s="11">
        <f>C4-C4</f>
        <v>0</v>
      </c>
      <c r="E4" s="15">
        <f t="shared" ref="E4:E28" si="1">D4/30</f>
        <v>0</v>
      </c>
      <c r="F4" s="27"/>
      <c r="G4" s="27"/>
      <c r="H4" s="12">
        <v>20.8</v>
      </c>
      <c r="I4" s="12">
        <v>178.28571428571431</v>
      </c>
      <c r="J4" s="12">
        <f>I4-I4</f>
        <v>0</v>
      </c>
      <c r="K4" s="14">
        <f t="shared" ref="K4:K28" si="2">J4/30</f>
        <v>0</v>
      </c>
      <c r="L4" s="27"/>
      <c r="M4" s="27"/>
      <c r="N4" s="12">
        <v>21</v>
      </c>
      <c r="O4" s="12">
        <v>180</v>
      </c>
      <c r="P4" s="12">
        <f>O4-O4</f>
        <v>0</v>
      </c>
      <c r="Q4" s="14">
        <f t="shared" ref="Q4:Q28" si="3">P4/30</f>
        <v>0</v>
      </c>
      <c r="R4" s="27"/>
      <c r="S4" s="27"/>
      <c r="T4" s="12">
        <v>20.6</v>
      </c>
      <c r="U4" s="12">
        <v>176.57142857142858</v>
      </c>
      <c r="V4" s="12">
        <f>U4-U4</f>
        <v>0</v>
      </c>
      <c r="W4" s="14">
        <f t="shared" ref="W4:W28" si="4">V4/30</f>
        <v>0</v>
      </c>
      <c r="X4" s="27"/>
      <c r="Y4" s="27"/>
    </row>
    <row r="5" spans="1:25" x14ac:dyDescent="0.35">
      <c r="A5" s="27">
        <v>41</v>
      </c>
      <c r="B5" s="11">
        <v>14.86</v>
      </c>
      <c r="C5" s="24">
        <f t="shared" si="0"/>
        <v>127.37142857142855</v>
      </c>
      <c r="D5" s="11">
        <f>C3-C5</f>
        <v>56.057142857142864</v>
      </c>
      <c r="E5" s="15">
        <f t="shared" si="1"/>
        <v>1.8685714285714288</v>
      </c>
      <c r="F5" s="27">
        <f t="shared" ref="F5" si="5">AVERAGE(E5:E6)</f>
        <v>1.8542857142857141</v>
      </c>
      <c r="G5" s="27">
        <f t="shared" ref="G5" si="6">STDEV(E5:E6)</f>
        <v>2.0203050891044929E-2</v>
      </c>
      <c r="H5" s="12">
        <v>18.72</v>
      </c>
      <c r="I5" s="12">
        <v>160.45714285714283</v>
      </c>
      <c r="J5" s="12">
        <f>I3-I5</f>
        <v>19.542857142857173</v>
      </c>
      <c r="K5" s="14">
        <f t="shared" si="2"/>
        <v>0.65142857142857247</v>
      </c>
      <c r="L5" s="27">
        <f t="shared" ref="L5" si="7">AVERAGE(K5:K6)</f>
        <v>0.56285714285714339</v>
      </c>
      <c r="M5" s="27">
        <f t="shared" ref="M5" si="8">STDEV(K5:K6)</f>
        <v>0.12525891552447474</v>
      </c>
      <c r="N5" s="12">
        <v>19.22</v>
      </c>
      <c r="O5" s="12">
        <v>164.74285714285713</v>
      </c>
      <c r="P5" s="12">
        <f>O3-O5</f>
        <v>13.542857142857173</v>
      </c>
      <c r="Q5" s="14">
        <f t="shared" si="3"/>
        <v>0.45142857142857246</v>
      </c>
      <c r="R5" s="27">
        <f t="shared" ref="R5" si="9">AVERAGE(Q5:Q6)</f>
        <v>0.38285714285714412</v>
      </c>
      <c r="S5" s="27">
        <f t="shared" ref="S5" si="10">STDEV(Q5:Q6)</f>
        <v>9.6974644277011884E-2</v>
      </c>
      <c r="T5" s="12">
        <v>18.64</v>
      </c>
      <c r="U5" s="12">
        <v>159.77142857142857</v>
      </c>
      <c r="V5" s="12">
        <f>U3-U5</f>
        <v>20.228571428571428</v>
      </c>
      <c r="W5" s="14">
        <f t="shared" si="4"/>
        <v>0.67428571428571427</v>
      </c>
      <c r="X5" s="27">
        <f t="shared" ref="X5" si="11">AVERAGE(W5:W6)</f>
        <v>0.53714285714285759</v>
      </c>
      <c r="Y5" s="27">
        <f t="shared" ref="Y5" si="12">STDEV(W5:W6)</f>
        <v>0.19394928855402377</v>
      </c>
    </row>
    <row r="6" spans="1:25" x14ac:dyDescent="0.35">
      <c r="A6" s="27"/>
      <c r="B6" s="11">
        <v>14.76</v>
      </c>
      <c r="C6" s="24">
        <f t="shared" si="0"/>
        <v>126.51428571428572</v>
      </c>
      <c r="D6" s="11">
        <f>C4-C6</f>
        <v>55.199999999999974</v>
      </c>
      <c r="E6" s="15">
        <f t="shared" si="1"/>
        <v>1.8399999999999992</v>
      </c>
      <c r="F6" s="27"/>
      <c r="G6" s="27"/>
      <c r="H6" s="12">
        <v>19.14</v>
      </c>
      <c r="I6" s="12">
        <v>164.05714285714288</v>
      </c>
      <c r="J6" s="12">
        <f>I4-I6</f>
        <v>14.228571428571428</v>
      </c>
      <c r="K6" s="14">
        <f t="shared" si="2"/>
        <v>0.47428571428571425</v>
      </c>
      <c r="L6" s="27"/>
      <c r="M6" s="27"/>
      <c r="N6" s="12">
        <v>19.899999999999999</v>
      </c>
      <c r="O6" s="12">
        <v>170.57142857142853</v>
      </c>
      <c r="P6" s="12">
        <f>O4-O6</f>
        <v>9.4285714285714732</v>
      </c>
      <c r="Q6" s="14">
        <f t="shared" si="3"/>
        <v>0.31428571428571578</v>
      </c>
      <c r="R6" s="27"/>
      <c r="S6" s="27"/>
      <c r="T6" s="12">
        <v>19.2</v>
      </c>
      <c r="U6" s="12">
        <v>164.57142857142856</v>
      </c>
      <c r="V6" s="12">
        <f>U4-U6</f>
        <v>12.000000000000028</v>
      </c>
      <c r="W6" s="14">
        <f t="shared" si="4"/>
        <v>0.40000000000000097</v>
      </c>
      <c r="X6" s="27"/>
      <c r="Y6" s="27"/>
    </row>
    <row r="7" spans="1:25" x14ac:dyDescent="0.35">
      <c r="A7" s="27">
        <v>65</v>
      </c>
      <c r="B7" s="11">
        <v>13.7</v>
      </c>
      <c r="C7" s="24">
        <f t="shared" si="0"/>
        <v>117.42857142857143</v>
      </c>
      <c r="D7" s="11">
        <f>C3-C7</f>
        <v>65.999999999999986</v>
      </c>
      <c r="E7" s="15">
        <f t="shared" si="1"/>
        <v>2.1999999999999997</v>
      </c>
      <c r="F7" s="27">
        <f t="shared" ref="F7" si="13">AVERAGE(E7:E8)</f>
        <v>2.1399999999999997</v>
      </c>
      <c r="G7" s="27">
        <f t="shared" ref="G7" si="14">STDEV(E7:E8)</f>
        <v>8.4852813742386096E-2</v>
      </c>
      <c r="H7" s="12">
        <v>17.98</v>
      </c>
      <c r="I7" s="12">
        <v>154.1142857142857</v>
      </c>
      <c r="J7" s="12">
        <f>I3-I7</f>
        <v>25.8857142857143</v>
      </c>
      <c r="K7" s="14">
        <f t="shared" si="2"/>
        <v>0.86285714285714332</v>
      </c>
      <c r="L7" s="27">
        <f t="shared" ref="L7" si="15">AVERAGE(K7:K8)</f>
        <v>1.1085714285714294</v>
      </c>
      <c r="M7" s="27">
        <f t="shared" ref="M7" si="16">STDEV(K7:K8)</f>
        <v>0.34749247532596012</v>
      </c>
      <c r="N7" s="12">
        <v>18.2</v>
      </c>
      <c r="O7" s="12">
        <v>156</v>
      </c>
      <c r="P7" s="12">
        <f>O3-O7</f>
        <v>22.285714285714306</v>
      </c>
      <c r="Q7" s="14">
        <f t="shared" si="3"/>
        <v>0.74285714285714355</v>
      </c>
      <c r="R7" s="27">
        <f t="shared" ref="R7" si="17">AVERAGE(Q7:Q8)</f>
        <v>0.7000000000000004</v>
      </c>
      <c r="S7" s="27">
        <f t="shared" ref="S7" si="18">STDEV(Q7:Q8)</f>
        <v>6.0609152673132979E-2</v>
      </c>
      <c r="T7" s="12">
        <v>19.78</v>
      </c>
      <c r="U7" s="12">
        <v>169.54285714285717</v>
      </c>
      <c r="V7" s="12">
        <f>U3-U7</f>
        <v>10.457142857142827</v>
      </c>
      <c r="W7" s="14">
        <f t="shared" si="4"/>
        <v>0.34857142857142759</v>
      </c>
      <c r="X7" s="27">
        <f t="shared" ref="X7" si="19">AVERAGE(W7:W8)</f>
        <v>0.2599999999999999</v>
      </c>
      <c r="Y7" s="27">
        <f t="shared" ref="Y7" si="20">STDEV(W7:W8)</f>
        <v>0.12525891552447285</v>
      </c>
    </row>
    <row r="8" spans="1:25" x14ac:dyDescent="0.35">
      <c r="A8" s="27"/>
      <c r="B8" s="11">
        <v>13.92</v>
      </c>
      <c r="C8" s="24">
        <f t="shared" si="0"/>
        <v>119.31428571428572</v>
      </c>
      <c r="D8" s="11">
        <f>C4-C8</f>
        <v>62.399999999999977</v>
      </c>
      <c r="E8" s="15">
        <f t="shared" si="1"/>
        <v>2.0799999999999992</v>
      </c>
      <c r="F8" s="27"/>
      <c r="G8" s="27"/>
      <c r="H8" s="12">
        <v>16.059999999999999</v>
      </c>
      <c r="I8" s="12">
        <v>137.65714285714284</v>
      </c>
      <c r="J8" s="12">
        <f>I4-I8</f>
        <v>40.628571428571462</v>
      </c>
      <c r="K8" s="14">
        <f t="shared" si="2"/>
        <v>1.3542857142857154</v>
      </c>
      <c r="L8" s="27"/>
      <c r="M8" s="27"/>
      <c r="N8" s="12">
        <v>18.7</v>
      </c>
      <c r="O8" s="12">
        <v>160.28571428571428</v>
      </c>
      <c r="P8" s="12">
        <f>O4-O8</f>
        <v>19.714285714285722</v>
      </c>
      <c r="Q8" s="14">
        <f t="shared" si="3"/>
        <v>0.65714285714285736</v>
      </c>
      <c r="R8" s="27"/>
      <c r="S8" s="27"/>
      <c r="T8" s="12">
        <v>20</v>
      </c>
      <c r="U8" s="12">
        <v>171.42857142857142</v>
      </c>
      <c r="V8" s="12">
        <f>U4-U8</f>
        <v>5.1428571428571672</v>
      </c>
      <c r="W8" s="14">
        <f t="shared" si="4"/>
        <v>0.17142857142857224</v>
      </c>
      <c r="X8" s="27"/>
      <c r="Y8" s="27"/>
    </row>
    <row r="9" spans="1:25" x14ac:dyDescent="0.35">
      <c r="A9" s="27">
        <v>137</v>
      </c>
      <c r="B9" s="11">
        <v>11.48</v>
      </c>
      <c r="C9" s="24">
        <f t="shared" si="0"/>
        <v>98.4</v>
      </c>
      <c r="D9" s="11">
        <f>C3-C9</f>
        <v>85.028571428571411</v>
      </c>
      <c r="E9" s="15">
        <f t="shared" si="1"/>
        <v>2.8342857142857136</v>
      </c>
      <c r="F9" s="27">
        <f t="shared" ref="F9" si="21">AVERAGE(E9:E10)</f>
        <v>2.8</v>
      </c>
      <c r="G9" s="27">
        <f t="shared" ref="G9" si="22">STDEV(E9:E10)</f>
        <v>4.8487322138505755E-2</v>
      </c>
      <c r="H9" s="12">
        <v>14.94</v>
      </c>
      <c r="I9" s="12">
        <v>128.05714285714288</v>
      </c>
      <c r="J9" s="12">
        <f>I3-I9</f>
        <v>51.942857142857122</v>
      </c>
      <c r="K9" s="14">
        <f t="shared" si="2"/>
        <v>1.7314285714285707</v>
      </c>
      <c r="L9" s="27">
        <f t="shared" ref="L9" si="23">AVERAGE(K9:K10)</f>
        <v>1.66</v>
      </c>
      <c r="M9" s="27">
        <f t="shared" ref="M9" si="24">STDEV(K9:K10)</f>
        <v>0.1010152544552201</v>
      </c>
      <c r="N9" s="12">
        <v>18.079999999999998</v>
      </c>
      <c r="O9" s="12">
        <v>154.97142857142856</v>
      </c>
      <c r="P9" s="12">
        <f>O3-O9</f>
        <v>23.314285714285745</v>
      </c>
      <c r="Q9" s="14">
        <f t="shared" si="3"/>
        <v>0.77714285714285813</v>
      </c>
      <c r="R9" s="27">
        <f t="shared" ref="R9" si="25">AVERAGE(Q9:Q10)</f>
        <v>0.81428571428571483</v>
      </c>
      <c r="S9" s="27">
        <f t="shared" ref="S9" si="26">STDEV(Q9:Q10)</f>
        <v>5.2527932316714335E-2</v>
      </c>
      <c r="T9" s="12">
        <v>20</v>
      </c>
      <c r="U9" s="12">
        <v>171.42857142857142</v>
      </c>
      <c r="V9" s="12">
        <f>U3-U9</f>
        <v>8.5714285714285836</v>
      </c>
      <c r="W9" s="14">
        <f t="shared" si="4"/>
        <v>0.28571428571428614</v>
      </c>
      <c r="X9" s="27">
        <f t="shared" ref="X9" si="27">AVERAGE(W9:W10)</f>
        <v>0.2599999999999999</v>
      </c>
      <c r="Y9" s="27">
        <f t="shared" ref="Y9" si="28">STDEV(W9:W10)</f>
        <v>3.6365491603880314E-2</v>
      </c>
    </row>
    <row r="10" spans="1:25" x14ac:dyDescent="0.35">
      <c r="A10" s="27"/>
      <c r="B10" s="11">
        <v>11.52</v>
      </c>
      <c r="C10" s="24">
        <f t="shared" si="0"/>
        <v>98.742857142857133</v>
      </c>
      <c r="D10" s="11">
        <f>C4-C10</f>
        <v>82.971428571428561</v>
      </c>
      <c r="E10" s="15">
        <f t="shared" si="1"/>
        <v>2.7657142857142856</v>
      </c>
      <c r="F10" s="27"/>
      <c r="G10" s="27"/>
      <c r="H10" s="12">
        <v>15.24</v>
      </c>
      <c r="I10" s="12">
        <v>130.62857142857143</v>
      </c>
      <c r="J10" s="12">
        <f>I4-I10</f>
        <v>47.657142857142873</v>
      </c>
      <c r="K10" s="14">
        <f t="shared" si="2"/>
        <v>1.5885714285714292</v>
      </c>
      <c r="L10" s="27"/>
      <c r="M10" s="27"/>
      <c r="N10" s="12">
        <v>18.02</v>
      </c>
      <c r="O10" s="12">
        <v>154.45714285714286</v>
      </c>
      <c r="P10" s="12">
        <f>O4-O10</f>
        <v>25.542857142857144</v>
      </c>
      <c r="Q10" s="14">
        <f t="shared" si="3"/>
        <v>0.85142857142857153</v>
      </c>
      <c r="R10" s="27"/>
      <c r="S10" s="27"/>
      <c r="T10" s="12">
        <v>19.78</v>
      </c>
      <c r="U10" s="12">
        <v>169.54285714285717</v>
      </c>
      <c r="V10" s="12">
        <f>U4-U10</f>
        <v>7.0285714285714107</v>
      </c>
      <c r="W10" s="14">
        <f t="shared" si="4"/>
        <v>0.23428571428571368</v>
      </c>
      <c r="X10" s="27"/>
      <c r="Y10" s="27"/>
    </row>
    <row r="11" spans="1:25" x14ac:dyDescent="0.35">
      <c r="A11" s="27">
        <v>185</v>
      </c>
      <c r="B11" s="11">
        <v>9.58</v>
      </c>
      <c r="C11" s="24">
        <f t="shared" si="0"/>
        <v>82.114285714285714</v>
      </c>
      <c r="D11" s="11">
        <f>C3-C11</f>
        <v>101.3142857142857</v>
      </c>
      <c r="E11" s="15">
        <f t="shared" si="1"/>
        <v>3.3771428571428568</v>
      </c>
      <c r="F11" s="27">
        <f t="shared" ref="F11" si="29">AVERAGE(E11:E12)</f>
        <v>3.4285714285714279</v>
      </c>
      <c r="G11" s="27">
        <f t="shared" ref="G11" si="30">STDEV(E11:E12)</f>
        <v>7.2730983207758795E-2</v>
      </c>
      <c r="H11" s="12">
        <v>15</v>
      </c>
      <c r="I11" s="12">
        <v>128.57142857142856</v>
      </c>
      <c r="J11" s="12">
        <f>I3-I11</f>
        <v>51.428571428571445</v>
      </c>
      <c r="K11" s="14">
        <f t="shared" si="2"/>
        <v>1.7142857142857149</v>
      </c>
      <c r="L11" s="27">
        <f t="shared" ref="L11" si="31">AVERAGE(K11:K12)</f>
        <v>1.9257142857142864</v>
      </c>
      <c r="M11" s="27">
        <f t="shared" ref="M11" si="32">STDEV(K11:K12)</f>
        <v>0.29900515318745524</v>
      </c>
      <c r="N11" s="12">
        <v>18.2</v>
      </c>
      <c r="O11" s="12">
        <v>156</v>
      </c>
      <c r="P11" s="12">
        <f>O3-O11</f>
        <v>22.285714285714306</v>
      </c>
      <c r="Q11" s="14">
        <f t="shared" si="3"/>
        <v>0.74285714285714355</v>
      </c>
      <c r="R11" s="27">
        <f t="shared" ref="R11" si="33">AVERAGE(Q11:Q12)</f>
        <v>0.7714285714285718</v>
      </c>
      <c r="S11" s="27">
        <f t="shared" ref="S11" si="34">STDEV(Q11:Q12)</f>
        <v>4.0406101782087971E-2</v>
      </c>
      <c r="T11" s="12">
        <v>19.78</v>
      </c>
      <c r="U11" s="12">
        <v>169.54285714285717</v>
      </c>
      <c r="V11" s="12">
        <f>U3-U11</f>
        <v>10.457142857142827</v>
      </c>
      <c r="W11" s="14">
        <f t="shared" si="4"/>
        <v>0.34857142857142759</v>
      </c>
      <c r="X11" s="27">
        <f t="shared" ref="X11" si="35">AVERAGE(W11:W12)</f>
        <v>0.32000000000000028</v>
      </c>
      <c r="Y11" s="27">
        <f t="shared" ref="Y11" si="36">STDEV(W11:W12)</f>
        <v>4.0406101782086638E-2</v>
      </c>
    </row>
    <row r="12" spans="1:25" x14ac:dyDescent="0.35">
      <c r="A12" s="27"/>
      <c r="B12" s="11">
        <v>9.02</v>
      </c>
      <c r="C12" s="24">
        <f t="shared" si="0"/>
        <v>77.314285714285717</v>
      </c>
      <c r="D12" s="11">
        <f>C4-C12</f>
        <v>104.39999999999998</v>
      </c>
      <c r="E12" s="15">
        <f t="shared" si="1"/>
        <v>3.4799999999999991</v>
      </c>
      <c r="F12" s="27"/>
      <c r="G12" s="27"/>
      <c r="H12" s="12">
        <v>13.32</v>
      </c>
      <c r="I12" s="12">
        <v>114.17142857142856</v>
      </c>
      <c r="J12" s="12">
        <f>I4-I12</f>
        <v>64.114285714285742</v>
      </c>
      <c r="K12" s="14">
        <f t="shared" si="2"/>
        <v>2.1371428571428579</v>
      </c>
      <c r="L12" s="27"/>
      <c r="M12" s="27"/>
      <c r="N12" s="12">
        <v>18.2</v>
      </c>
      <c r="O12" s="12">
        <v>156</v>
      </c>
      <c r="P12" s="12">
        <f>O4-O12</f>
        <v>24</v>
      </c>
      <c r="Q12" s="14">
        <f t="shared" si="3"/>
        <v>0.8</v>
      </c>
      <c r="R12" s="27"/>
      <c r="S12" s="27"/>
      <c r="T12" s="12">
        <v>19.579999999999998</v>
      </c>
      <c r="U12" s="12">
        <v>167.82857142857139</v>
      </c>
      <c r="V12" s="12">
        <f>U4-U12</f>
        <v>8.74285714285719</v>
      </c>
      <c r="W12" s="14">
        <f t="shared" si="4"/>
        <v>0.29142857142857298</v>
      </c>
      <c r="X12" s="27"/>
      <c r="Y12" s="27"/>
    </row>
    <row r="13" spans="1:25" x14ac:dyDescent="0.35">
      <c r="A13" s="27">
        <v>233</v>
      </c>
      <c r="B13" s="11">
        <v>5.66</v>
      </c>
      <c r="C13" s="24">
        <f t="shared" si="0"/>
        <v>48.51428571428572</v>
      </c>
      <c r="D13" s="11">
        <f>C3-C13</f>
        <v>134.91428571428571</v>
      </c>
      <c r="E13" s="15">
        <f t="shared" si="1"/>
        <v>4.4971428571428573</v>
      </c>
      <c r="F13" s="27">
        <f t="shared" ref="F13" si="37">AVERAGE(E13:E14)</f>
        <v>4.5057142857142853</v>
      </c>
      <c r="G13" s="27">
        <f t="shared" ref="G13" si="38">STDEV(E13:E14)</f>
        <v>1.2121830534626361E-2</v>
      </c>
      <c r="H13" s="12">
        <v>12.88</v>
      </c>
      <c r="I13" s="12">
        <v>110.39999999999999</v>
      </c>
      <c r="J13" s="12">
        <f>I3-I13</f>
        <v>69.600000000000009</v>
      </c>
      <c r="K13" s="14">
        <f t="shared" si="2"/>
        <v>2.3200000000000003</v>
      </c>
      <c r="L13" s="27">
        <f t="shared" ref="L13" si="39">AVERAGE(K13:K14)</f>
        <v>2.2771428571428576</v>
      </c>
      <c r="M13" s="27">
        <f t="shared" ref="M13" si="40">STDEV(K13:K14)</f>
        <v>6.0609152673132743E-2</v>
      </c>
      <c r="N13" s="12">
        <v>18</v>
      </c>
      <c r="O13" s="12">
        <v>154.28571428571431</v>
      </c>
      <c r="P13" s="12">
        <f>O3-O13</f>
        <v>24</v>
      </c>
      <c r="Q13" s="14">
        <f t="shared" si="3"/>
        <v>0.8</v>
      </c>
      <c r="R13" s="27">
        <f t="shared" ref="R13" si="41">AVERAGE(Q13:Q14)</f>
        <v>0.82571428571428584</v>
      </c>
      <c r="S13" s="27">
        <f t="shared" ref="S13" si="42">STDEV(Q13:Q14)</f>
        <v>3.6365491603879634E-2</v>
      </c>
      <c r="T13" s="12">
        <v>20</v>
      </c>
      <c r="U13" s="12">
        <v>171.42857142857142</v>
      </c>
      <c r="V13" s="12">
        <f>U3-U13</f>
        <v>8.5714285714285836</v>
      </c>
      <c r="W13" s="14">
        <f t="shared" si="4"/>
        <v>0.28571428571428614</v>
      </c>
      <c r="X13" s="27">
        <f t="shared" ref="X13" si="43">AVERAGE(W13:W14)</f>
        <v>0.2285714285714292</v>
      </c>
      <c r="Y13" s="27">
        <f t="shared" ref="Y13" si="44">STDEV(W13:W14)</f>
        <v>8.0812203564176566E-2</v>
      </c>
    </row>
    <row r="14" spans="1:25" x14ac:dyDescent="0.35">
      <c r="A14" s="27"/>
      <c r="B14" s="11">
        <v>5.4</v>
      </c>
      <c r="C14" s="24">
        <f t="shared" si="0"/>
        <v>46.285714285714285</v>
      </c>
      <c r="D14" s="11">
        <f>C4-C14</f>
        <v>135.42857142857142</v>
      </c>
      <c r="E14" s="15">
        <f t="shared" si="1"/>
        <v>4.5142857142857142</v>
      </c>
      <c r="F14" s="27"/>
      <c r="G14" s="27"/>
      <c r="H14" s="12">
        <v>12.98</v>
      </c>
      <c r="I14" s="12">
        <v>111.25714285714287</v>
      </c>
      <c r="J14" s="12">
        <f>I4-I14</f>
        <v>67.028571428571439</v>
      </c>
      <c r="K14" s="14">
        <f t="shared" si="2"/>
        <v>2.2342857142857144</v>
      </c>
      <c r="L14" s="27"/>
      <c r="M14" s="27"/>
      <c r="N14" s="12">
        <v>18.02</v>
      </c>
      <c r="O14" s="12">
        <v>154.45714285714286</v>
      </c>
      <c r="P14" s="12">
        <f>O4-O14</f>
        <v>25.542857142857144</v>
      </c>
      <c r="Q14" s="14">
        <f t="shared" si="3"/>
        <v>0.85142857142857153</v>
      </c>
      <c r="R14" s="27"/>
      <c r="S14" s="27"/>
      <c r="T14" s="12">
        <v>20</v>
      </c>
      <c r="U14" s="12">
        <v>171.42857142857142</v>
      </c>
      <c r="V14" s="12">
        <f>U4-U14</f>
        <v>5.1428571428571672</v>
      </c>
      <c r="W14" s="14">
        <f t="shared" si="4"/>
        <v>0.17142857142857224</v>
      </c>
      <c r="X14" s="27"/>
      <c r="Y14" s="27"/>
    </row>
    <row r="15" spans="1:25" x14ac:dyDescent="0.35">
      <c r="A15" s="26">
        <v>257</v>
      </c>
      <c r="B15" s="1">
        <v>67.300000000000011</v>
      </c>
      <c r="C15" s="24">
        <f t="shared" si="0"/>
        <v>576.857142857143</v>
      </c>
      <c r="D15" s="11">
        <f>D13+C15-C15</f>
        <v>134.91428571428571</v>
      </c>
      <c r="E15" s="15">
        <f t="shared" si="1"/>
        <v>4.4971428571428573</v>
      </c>
      <c r="F15" s="27">
        <f t="shared" ref="F15" si="45">AVERAGE(E15:E16)</f>
        <v>4.5057142857142862</v>
      </c>
      <c r="G15" s="27">
        <f t="shared" ref="G15" si="46">STDEV(E15:E16)</f>
        <v>1.2121830534626989E-2</v>
      </c>
      <c r="H15" s="12">
        <v>71.5</v>
      </c>
      <c r="I15" s="12">
        <v>612.85714285714278</v>
      </c>
      <c r="J15" s="12">
        <f>J13+I15-I15</f>
        <v>69.600000000000023</v>
      </c>
      <c r="K15" s="14">
        <f t="shared" si="2"/>
        <v>2.3200000000000007</v>
      </c>
      <c r="L15" s="25">
        <f t="shared" ref="L15" si="47">AVERAGE(K15:K16)</f>
        <v>2.2771428571428585</v>
      </c>
      <c r="M15" s="25">
        <f t="shared" ref="M15" si="48">STDEV(K15:K16)</f>
        <v>6.0609152673132112E-2</v>
      </c>
      <c r="N15" s="12">
        <v>77.699999999999989</v>
      </c>
      <c r="O15" s="12">
        <v>665.99999999999977</v>
      </c>
      <c r="P15" s="12">
        <f>P13+O15-O15</f>
        <v>24</v>
      </c>
      <c r="Q15" s="14">
        <f t="shared" si="3"/>
        <v>0.8</v>
      </c>
      <c r="R15" s="25">
        <f t="shared" ref="R15" si="49">AVERAGE(Q15:Q16)</f>
        <v>0.82571428571428473</v>
      </c>
      <c r="S15" s="25">
        <f t="shared" ref="S15" si="50">STDEV(Q15:Q16)</f>
        <v>3.6365491603878218E-2</v>
      </c>
      <c r="T15" s="12">
        <v>81</v>
      </c>
      <c r="U15" s="12">
        <v>694.28571428571433</v>
      </c>
      <c r="V15" s="12">
        <f>V13+U15-U15</f>
        <v>8.5714285714285552</v>
      </c>
      <c r="W15" s="14">
        <f t="shared" si="4"/>
        <v>0.2857142857142852</v>
      </c>
      <c r="X15" s="25">
        <f t="shared" ref="X15" si="51">AVERAGE(W15:W16)</f>
        <v>0.22857142857142776</v>
      </c>
      <c r="Y15" s="25">
        <f t="shared" ref="Y15" si="52">STDEV(W15:W16)</f>
        <v>8.0812203564177343E-2</v>
      </c>
    </row>
    <row r="16" spans="1:25" x14ac:dyDescent="0.35">
      <c r="A16" s="26"/>
      <c r="B16" s="1">
        <v>65.7</v>
      </c>
      <c r="C16" s="24">
        <f t="shared" si="0"/>
        <v>563.14285714285711</v>
      </c>
      <c r="D16" s="11">
        <f>D14+C16-C16</f>
        <v>135.42857142857144</v>
      </c>
      <c r="E16" s="15">
        <f t="shared" si="1"/>
        <v>4.5142857142857151</v>
      </c>
      <c r="F16" s="27"/>
      <c r="G16" s="27"/>
      <c r="H16" s="12">
        <v>72.099999999999994</v>
      </c>
      <c r="I16" s="12">
        <v>617.99999999999989</v>
      </c>
      <c r="J16" s="12">
        <f>J14+I16-I16</f>
        <v>67.028571428571468</v>
      </c>
      <c r="K16" s="14">
        <f t="shared" si="2"/>
        <v>2.2342857142857158</v>
      </c>
      <c r="L16" s="25"/>
      <c r="M16" s="25"/>
      <c r="N16" s="12">
        <v>78.7</v>
      </c>
      <c r="O16" s="12">
        <v>674.57142857142856</v>
      </c>
      <c r="P16" s="12">
        <f>P14+O16-O16</f>
        <v>25.542857142857088</v>
      </c>
      <c r="Q16" s="14">
        <f t="shared" si="3"/>
        <v>0.85142857142856954</v>
      </c>
      <c r="R16" s="25"/>
      <c r="S16" s="25"/>
      <c r="T16" s="12">
        <v>79.7</v>
      </c>
      <c r="U16" s="12">
        <v>683.14285714285711</v>
      </c>
      <c r="V16" s="12">
        <f>V14+U16-U16</f>
        <v>5.1428571428571104</v>
      </c>
      <c r="W16" s="14">
        <f t="shared" si="4"/>
        <v>0.17142857142857035</v>
      </c>
      <c r="X16" s="25"/>
      <c r="Y16" s="25"/>
    </row>
    <row r="17" spans="1:25" x14ac:dyDescent="0.35">
      <c r="A17" s="26">
        <v>305</v>
      </c>
      <c r="B17" s="1">
        <v>60.599999999999994</v>
      </c>
      <c r="C17" s="24">
        <f t="shared" si="0"/>
        <v>519.42857142857133</v>
      </c>
      <c r="D17" s="11">
        <f>D13+C15-C17</f>
        <v>192.34285714285738</v>
      </c>
      <c r="E17" s="15">
        <f t="shared" si="1"/>
        <v>6.411428571428579</v>
      </c>
      <c r="F17" s="27">
        <f t="shared" ref="F17" si="53">AVERAGE(E17:E18)</f>
        <v>6.1914285714285766</v>
      </c>
      <c r="G17" s="27">
        <f t="shared" ref="G17" si="54">STDEV(E17:E18)</f>
        <v>0.3111269837220843</v>
      </c>
      <c r="H17" s="12">
        <v>69</v>
      </c>
      <c r="I17" s="12">
        <v>591.42857142857144</v>
      </c>
      <c r="J17" s="12">
        <f>J13+I15-I17</f>
        <v>91.028571428571354</v>
      </c>
      <c r="K17" s="14">
        <f t="shared" si="2"/>
        <v>3.0342857142857116</v>
      </c>
      <c r="L17" s="25">
        <f t="shared" ref="L17" si="55">AVERAGE(K17:K18)</f>
        <v>3.591428571428569</v>
      </c>
      <c r="M17" s="25">
        <f t="shared" ref="M17" si="56">STDEV(K17:K18)</f>
        <v>0.78791898475072641</v>
      </c>
      <c r="N17" s="12">
        <v>75.599999999999994</v>
      </c>
      <c r="O17" s="12">
        <v>647.99999999999989</v>
      </c>
      <c r="P17" s="12">
        <f>P13+O15-O17</f>
        <v>41.999999999999886</v>
      </c>
      <c r="Q17" s="14">
        <f t="shared" si="3"/>
        <v>1.3999999999999961</v>
      </c>
      <c r="R17" s="25">
        <f t="shared" ref="R17" si="57">AVERAGE(Q17:Q18)</f>
        <v>1.5685714285714274</v>
      </c>
      <c r="S17" s="25">
        <f t="shared" ref="S17" si="58">STDEV(Q17:Q18)</f>
        <v>0.23839600051432394</v>
      </c>
      <c r="T17" s="12">
        <v>79.5</v>
      </c>
      <c r="U17" s="12">
        <v>681.42857142857133</v>
      </c>
      <c r="V17" s="12">
        <f>V13+U15-U17</f>
        <v>21.428571428571558</v>
      </c>
      <c r="W17" s="14">
        <f t="shared" si="4"/>
        <v>0.71428571428571863</v>
      </c>
      <c r="X17" s="25">
        <f t="shared" ref="X17" si="59">AVERAGE(W17:W18)</f>
        <v>0.25714285714285745</v>
      </c>
      <c r="Y17" s="25">
        <f t="shared" ref="Y17" si="60">STDEV(W17:W18)</f>
        <v>0.64649762851342063</v>
      </c>
    </row>
    <row r="18" spans="1:25" x14ac:dyDescent="0.35">
      <c r="A18" s="26"/>
      <c r="B18" s="1">
        <v>60.599999999999994</v>
      </c>
      <c r="C18" s="24">
        <f t="shared" si="0"/>
        <v>519.42857142857133</v>
      </c>
      <c r="D18" s="11">
        <f>D14+C16-C18</f>
        <v>179.14285714285722</v>
      </c>
      <c r="E18" s="15">
        <f t="shared" si="1"/>
        <v>5.9714285714285742</v>
      </c>
      <c r="F18" s="27"/>
      <c r="G18" s="27"/>
      <c r="H18" s="12">
        <v>65.400000000000006</v>
      </c>
      <c r="I18" s="12">
        <v>560.57142857142856</v>
      </c>
      <c r="J18" s="12">
        <f>J14+I16-I18</f>
        <v>124.4571428571428</v>
      </c>
      <c r="K18" s="14">
        <f t="shared" si="2"/>
        <v>4.1485714285714268</v>
      </c>
      <c r="L18" s="25"/>
      <c r="M18" s="25"/>
      <c r="N18" s="12">
        <v>75.599999999999994</v>
      </c>
      <c r="O18" s="12">
        <v>647.99999999999989</v>
      </c>
      <c r="P18" s="12">
        <f>P14+O16-O18</f>
        <v>52.114285714285757</v>
      </c>
      <c r="Q18" s="14">
        <f t="shared" si="3"/>
        <v>1.7371428571428587</v>
      </c>
      <c r="R18" s="25"/>
      <c r="S18" s="25"/>
      <c r="T18" s="12">
        <v>81</v>
      </c>
      <c r="U18" s="12">
        <v>694.28571428571433</v>
      </c>
      <c r="V18" s="12">
        <f>V14+U16-U18</f>
        <v>-6.0000000000001137</v>
      </c>
      <c r="W18" s="14">
        <f t="shared" si="4"/>
        <v>-0.20000000000000379</v>
      </c>
      <c r="X18" s="25"/>
      <c r="Y18" s="25"/>
    </row>
    <row r="19" spans="1:25" x14ac:dyDescent="0.35">
      <c r="A19" s="26">
        <v>353</v>
      </c>
      <c r="B19" s="1">
        <v>56.46</v>
      </c>
      <c r="C19" s="24">
        <f t="shared" si="0"/>
        <v>483.94285714285712</v>
      </c>
      <c r="D19" s="11">
        <f>D13+C15-C19</f>
        <v>227.82857142857159</v>
      </c>
      <c r="E19" s="15">
        <f t="shared" si="1"/>
        <v>7.5942857142857196</v>
      </c>
      <c r="F19" s="27">
        <f t="shared" ref="F19" si="61">AVERAGE(E19:E20)</f>
        <v>7.3828571428571443</v>
      </c>
      <c r="G19" s="27">
        <f t="shared" ref="G19" si="62">STDEV(E19:E20)</f>
        <v>0.29900515318746046</v>
      </c>
      <c r="H19" s="12">
        <v>63</v>
      </c>
      <c r="I19" s="12">
        <v>540</v>
      </c>
      <c r="J19" s="12">
        <f>J13+I15-I19</f>
        <v>142.4571428571428</v>
      </c>
      <c r="K19" s="14">
        <f t="shared" si="2"/>
        <v>4.7485714285714264</v>
      </c>
      <c r="L19" s="25">
        <f t="shared" ref="L19" si="63">AVERAGE(K19:K20)</f>
        <v>4.7914285714285691</v>
      </c>
      <c r="M19" s="25">
        <f t="shared" ref="M19" si="64">STDEV(K19:K20)</f>
        <v>6.0609152673132431E-2</v>
      </c>
      <c r="N19" s="12">
        <v>75.599999999999994</v>
      </c>
      <c r="O19" s="12">
        <v>647.99999999999989</v>
      </c>
      <c r="P19" s="12">
        <f>P13+O15-O19</f>
        <v>41.999999999999886</v>
      </c>
      <c r="Q19" s="14">
        <f t="shared" si="3"/>
        <v>1.3999999999999961</v>
      </c>
      <c r="R19" s="25">
        <f t="shared" ref="R19" si="65">AVERAGE(Q19:Q20)</f>
        <v>1.5685714285714274</v>
      </c>
      <c r="S19" s="25">
        <f t="shared" ref="S19" si="66">STDEV(Q19:Q20)</f>
        <v>0.23839600051432394</v>
      </c>
      <c r="T19" s="12">
        <v>77.94</v>
      </c>
      <c r="U19" s="12">
        <v>668.05714285714282</v>
      </c>
      <c r="V19" s="12">
        <f>V13+U15-U19</f>
        <v>34.800000000000068</v>
      </c>
      <c r="W19" s="14">
        <f t="shared" si="4"/>
        <v>1.1600000000000024</v>
      </c>
      <c r="X19" s="25">
        <f t="shared" ref="X19" si="67">AVERAGE(W19:W20)</f>
        <v>0.47142857142857231</v>
      </c>
      <c r="Y19" s="25">
        <f t="shared" ref="Y19" si="68">STDEV(W19:W20)</f>
        <v>0.97378705294833323</v>
      </c>
    </row>
    <row r="20" spans="1:25" x14ac:dyDescent="0.35">
      <c r="A20" s="26"/>
      <c r="B20" s="1">
        <v>56.400000000000006</v>
      </c>
      <c r="C20" s="24">
        <f t="shared" si="0"/>
        <v>483.4285714285715</v>
      </c>
      <c r="D20" s="11">
        <f>D14+C16-C20</f>
        <v>215.14285714285705</v>
      </c>
      <c r="E20" s="15">
        <f t="shared" si="1"/>
        <v>7.1714285714285682</v>
      </c>
      <c r="F20" s="27"/>
      <c r="G20" s="27"/>
      <c r="H20" s="12">
        <v>63</v>
      </c>
      <c r="I20" s="12">
        <v>540</v>
      </c>
      <c r="J20" s="12">
        <f>J14+I16-I20</f>
        <v>145.02857142857135</v>
      </c>
      <c r="K20" s="14">
        <f t="shared" si="2"/>
        <v>4.8342857142857119</v>
      </c>
      <c r="L20" s="25"/>
      <c r="M20" s="25"/>
      <c r="N20" s="12">
        <v>75.599999999999994</v>
      </c>
      <c r="O20" s="12">
        <v>647.99999999999989</v>
      </c>
      <c r="P20" s="12">
        <f>P14+O16-O20</f>
        <v>52.114285714285757</v>
      </c>
      <c r="Q20" s="14">
        <f t="shared" si="3"/>
        <v>1.7371428571428587</v>
      </c>
      <c r="R20" s="25"/>
      <c r="S20" s="25"/>
      <c r="T20" s="12">
        <v>81.06</v>
      </c>
      <c r="U20" s="12">
        <v>694.8</v>
      </c>
      <c r="V20" s="12">
        <f>V14+U16-U20</f>
        <v>-6.5142857142857338</v>
      </c>
      <c r="W20" s="14">
        <f t="shared" si="4"/>
        <v>-0.2171428571428578</v>
      </c>
      <c r="X20" s="25"/>
      <c r="Y20" s="25"/>
    </row>
    <row r="21" spans="1:25" x14ac:dyDescent="0.35">
      <c r="A21" s="26">
        <v>425</v>
      </c>
      <c r="B21" s="1">
        <v>36</v>
      </c>
      <c r="C21" s="24">
        <f t="shared" si="0"/>
        <v>308.57142857142861</v>
      </c>
      <c r="D21" s="11">
        <f>D13+C15-C21</f>
        <v>403.2000000000001</v>
      </c>
      <c r="E21" s="15">
        <f t="shared" si="1"/>
        <v>13.440000000000003</v>
      </c>
      <c r="F21" s="27">
        <f t="shared" ref="F21" si="69">AVERAGE(E21:E22)</f>
        <v>13.005714285714287</v>
      </c>
      <c r="G21" s="27">
        <f t="shared" ref="G21" si="70">STDEV(E21:E22)</f>
        <v>0.61417274708774527</v>
      </c>
      <c r="H21" s="12">
        <v>39</v>
      </c>
      <c r="I21" s="12">
        <v>334.28571428571422</v>
      </c>
      <c r="J21" s="12">
        <f>J13+I15-I21</f>
        <v>348.17142857142858</v>
      </c>
      <c r="K21" s="14">
        <f t="shared" si="2"/>
        <v>11.605714285714287</v>
      </c>
      <c r="L21" s="25">
        <f t="shared" ref="L21" si="71">AVERAGE(K21:K22)</f>
        <v>11.562857142857144</v>
      </c>
      <c r="M21" s="25">
        <f t="shared" ref="M21" si="72">STDEV(K21:K22)</f>
        <v>6.0609152673132431E-2</v>
      </c>
      <c r="N21" s="12">
        <v>75.300000000000011</v>
      </c>
      <c r="O21" s="12">
        <v>645.42857142857144</v>
      </c>
      <c r="P21" s="12">
        <f>P13+O15-O21</f>
        <v>44.571428571428328</v>
      </c>
      <c r="Q21" s="14">
        <f t="shared" si="3"/>
        <v>1.4857142857142775</v>
      </c>
      <c r="R21" s="25">
        <f t="shared" ref="R21" si="73">AVERAGE(Q21:Q22)</f>
        <v>1.6971428571428531</v>
      </c>
      <c r="S21" s="25">
        <f t="shared" ref="S21" si="74">STDEV(Q21:Q22)</f>
        <v>0.29900515318746118</v>
      </c>
      <c r="T21" s="12">
        <v>79.199999999999989</v>
      </c>
      <c r="U21" s="12">
        <v>678.85714285714266</v>
      </c>
      <c r="V21" s="12">
        <f>V13+U15-U21</f>
        <v>24.000000000000227</v>
      </c>
      <c r="W21" s="14">
        <f t="shared" si="4"/>
        <v>0.80000000000000759</v>
      </c>
      <c r="X21" s="25">
        <f t="shared" ref="X21" si="75">AVERAGE(W21:W22)</f>
        <v>0.42857142857143155</v>
      </c>
      <c r="Y21" s="25">
        <f t="shared" ref="Y21" si="76">STDEV(W21:W22)</f>
        <v>0.52527932316715609</v>
      </c>
    </row>
    <row r="22" spans="1:25" x14ac:dyDescent="0.35">
      <c r="A22" s="26"/>
      <c r="B22" s="1">
        <v>37.5</v>
      </c>
      <c r="C22" s="24">
        <f t="shared" si="0"/>
        <v>321.42857142857139</v>
      </c>
      <c r="D22" s="11">
        <f>D14+C16-C22</f>
        <v>377.14285714285717</v>
      </c>
      <c r="E22" s="15">
        <f t="shared" si="1"/>
        <v>12.571428571428573</v>
      </c>
      <c r="F22" s="27"/>
      <c r="G22" s="27"/>
      <c r="H22" s="12">
        <v>39.599999999999994</v>
      </c>
      <c r="I22" s="12">
        <v>339.42857142857133</v>
      </c>
      <c r="J22" s="12">
        <f>J14+I16-I22</f>
        <v>345.6</v>
      </c>
      <c r="K22" s="14">
        <f t="shared" si="2"/>
        <v>11.520000000000001</v>
      </c>
      <c r="L22" s="25"/>
      <c r="M22" s="25"/>
      <c r="N22" s="12">
        <v>75</v>
      </c>
      <c r="O22" s="12">
        <v>642.85714285714278</v>
      </c>
      <c r="P22" s="12">
        <f>P14+O16-O22</f>
        <v>57.257142857142867</v>
      </c>
      <c r="Q22" s="14">
        <f t="shared" si="3"/>
        <v>1.9085714285714288</v>
      </c>
      <c r="R22" s="25"/>
      <c r="S22" s="25"/>
      <c r="T22" s="12">
        <v>80.099999999999994</v>
      </c>
      <c r="U22" s="12">
        <v>686.57142857142856</v>
      </c>
      <c r="V22" s="12">
        <f>V14+U16-U22</f>
        <v>1.7142857142856656</v>
      </c>
      <c r="W22" s="14">
        <f t="shared" si="4"/>
        <v>5.7142857142855517E-2</v>
      </c>
      <c r="X22" s="25"/>
      <c r="Y22" s="25"/>
    </row>
    <row r="23" spans="1:25" x14ac:dyDescent="0.35">
      <c r="A23" s="26">
        <v>497</v>
      </c>
      <c r="B23" s="1">
        <v>26.31</v>
      </c>
      <c r="C23" s="24">
        <f t="shared" si="0"/>
        <v>225.51428571428571</v>
      </c>
      <c r="D23" s="11">
        <f>D13+C15-C23</f>
        <v>486.25714285714298</v>
      </c>
      <c r="E23" s="15">
        <f t="shared" si="1"/>
        <v>16.208571428571432</v>
      </c>
      <c r="F23" s="27">
        <f t="shared" ref="F23" si="77">AVERAGE(E23:E24)</f>
        <v>16.01857142857143</v>
      </c>
      <c r="G23" s="27">
        <f t="shared" ref="G23" si="78">STDEV(E23:E24)</f>
        <v>0.26870057685088988</v>
      </c>
      <c r="H23" s="12">
        <v>26.31</v>
      </c>
      <c r="I23" s="12">
        <v>225.51428571428571</v>
      </c>
      <c r="J23" s="12">
        <f>J13+I15-I23</f>
        <v>456.94285714285706</v>
      </c>
      <c r="K23" s="14">
        <f t="shared" si="2"/>
        <v>15.23142857142857</v>
      </c>
      <c r="L23" s="25">
        <f t="shared" ref="L23" si="79">AVERAGE(K23:K24)</f>
        <v>15.552857142857142</v>
      </c>
      <c r="M23" s="25">
        <f t="shared" ref="M23" si="80">STDEV(K23:K24)</f>
        <v>0.45456864504849576</v>
      </c>
      <c r="N23" s="12">
        <v>74.400000000000006</v>
      </c>
      <c r="O23" s="12">
        <v>637.71428571428578</v>
      </c>
      <c r="P23" s="12">
        <f>P13+O15-O23</f>
        <v>52.285714285713993</v>
      </c>
      <c r="Q23" s="14">
        <f t="shared" si="3"/>
        <v>1.7428571428571331</v>
      </c>
      <c r="R23" s="25">
        <f t="shared" ref="R23" si="81">AVERAGE(Q23:Q24)</f>
        <v>1.7828571428571365</v>
      </c>
      <c r="S23" s="25">
        <f t="shared" ref="S23" si="82">STDEV(Q23:Q24)</f>
        <v>5.6568542494928563E-2</v>
      </c>
      <c r="T23" s="12">
        <v>79.199999999999989</v>
      </c>
      <c r="U23" s="12">
        <v>678.85714285714266</v>
      </c>
      <c r="V23" s="12">
        <f>V13+U15-U23</f>
        <v>24.000000000000227</v>
      </c>
      <c r="W23" s="14">
        <f t="shared" si="4"/>
        <v>0.80000000000000759</v>
      </c>
      <c r="X23" s="25">
        <f t="shared" ref="X23" si="83">AVERAGE(W23:W24)</f>
        <v>0.51428571428571868</v>
      </c>
      <c r="Y23" s="25">
        <f t="shared" ref="Y23" si="84">STDEV(W23:W24)</f>
        <v>0.40406101782088877</v>
      </c>
    </row>
    <row r="24" spans="1:25" x14ac:dyDescent="0.35">
      <c r="A24" s="26"/>
      <c r="B24" s="1">
        <v>26.099999999999998</v>
      </c>
      <c r="C24" s="24">
        <f t="shared" si="0"/>
        <v>223.71428571428567</v>
      </c>
      <c r="D24" s="11">
        <f>D14+C16-C24</f>
        <v>474.85714285714289</v>
      </c>
      <c r="E24" s="15">
        <f t="shared" si="1"/>
        <v>15.828571428571429</v>
      </c>
      <c r="F24" s="27"/>
      <c r="G24" s="27"/>
      <c r="H24" s="12">
        <v>24.36</v>
      </c>
      <c r="I24" s="12">
        <v>208.79999999999998</v>
      </c>
      <c r="J24" s="12">
        <f>J14+I16-I24</f>
        <v>476.2285714285714</v>
      </c>
      <c r="K24" s="14">
        <f t="shared" si="2"/>
        <v>15.874285714285714</v>
      </c>
      <c r="L24" s="25"/>
      <c r="M24" s="25"/>
      <c r="N24" s="12">
        <v>75.300000000000011</v>
      </c>
      <c r="O24" s="12">
        <v>645.42857142857144</v>
      </c>
      <c r="P24" s="12">
        <f>P14+O16-O24</f>
        <v>54.685714285714198</v>
      </c>
      <c r="Q24" s="14">
        <f t="shared" si="3"/>
        <v>1.8228571428571398</v>
      </c>
      <c r="R24" s="25"/>
      <c r="S24" s="25"/>
      <c r="T24" s="12">
        <v>79.5</v>
      </c>
      <c r="U24" s="12">
        <v>681.42857142857133</v>
      </c>
      <c r="V24" s="12">
        <f>V14+U16-U24</f>
        <v>6.8571428571428896</v>
      </c>
      <c r="W24" s="14">
        <f t="shared" si="4"/>
        <v>0.22857142857142965</v>
      </c>
      <c r="X24" s="25"/>
      <c r="Y24" s="25"/>
    </row>
    <row r="25" spans="1:25" x14ac:dyDescent="0.35">
      <c r="A25" s="26">
        <v>593</v>
      </c>
      <c r="B25" s="12">
        <v>12.330000000000002</v>
      </c>
      <c r="C25" s="24">
        <f t="shared" si="0"/>
        <v>105.6857142857143</v>
      </c>
      <c r="D25" s="12">
        <f>D13+C15-C25</f>
        <v>606.0857142857144</v>
      </c>
      <c r="E25" s="15">
        <f t="shared" si="1"/>
        <v>20.202857142857148</v>
      </c>
      <c r="F25" s="27">
        <f t="shared" ref="F25" si="85">AVERAGE(E25:E26)</f>
        <v>19.965714285714292</v>
      </c>
      <c r="G25" s="27">
        <f t="shared" ref="G25" si="86">STDEV(E25:E26)</f>
        <v>0.33537064479133577</v>
      </c>
      <c r="H25" s="12">
        <v>14.850000000000001</v>
      </c>
      <c r="I25" s="12">
        <v>127.28571428571428</v>
      </c>
      <c r="J25" s="12">
        <f>J13+I15-I25</f>
        <v>555.17142857142858</v>
      </c>
      <c r="K25" s="14">
        <f t="shared" si="2"/>
        <v>18.505714285714287</v>
      </c>
      <c r="L25" s="25">
        <f t="shared" ref="L25" si="87">AVERAGE(K25:K26)</f>
        <v>19.127142857142857</v>
      </c>
      <c r="M25" s="25">
        <f t="shared" ref="M25" si="88">STDEV(K25:K26)</f>
        <v>0.87883271376042149</v>
      </c>
      <c r="N25" s="12">
        <v>74.699999999999989</v>
      </c>
      <c r="O25" s="12">
        <v>640.28571428571411</v>
      </c>
      <c r="P25" s="12">
        <f>P13+O15-O25</f>
        <v>49.714285714285666</v>
      </c>
      <c r="Q25" s="14">
        <f t="shared" si="3"/>
        <v>1.6571428571428555</v>
      </c>
      <c r="R25" s="25">
        <f t="shared" ref="R25" si="89">AVERAGE(Q25:Q26)</f>
        <v>1.8257142857142865</v>
      </c>
      <c r="S25" s="25">
        <f t="shared" ref="S25" si="90">STDEV(Q25:Q26)</f>
        <v>0.23839600051432538</v>
      </c>
      <c r="T25" s="12">
        <v>79.5</v>
      </c>
      <c r="U25" s="12">
        <v>681.42857142857133</v>
      </c>
      <c r="V25" s="12">
        <f>V13+U15-U25</f>
        <v>21.428571428571558</v>
      </c>
      <c r="W25" s="14">
        <f t="shared" si="4"/>
        <v>0.71428571428571863</v>
      </c>
      <c r="X25" s="25">
        <f t="shared" ref="X25" si="91">AVERAGE(W25:W26)</f>
        <v>0.43285714285714411</v>
      </c>
      <c r="Y25" s="25">
        <f t="shared" ref="Y25" si="92">STDEV(W25:W26)</f>
        <v>0.39800010255357549</v>
      </c>
    </row>
    <row r="26" spans="1:25" x14ac:dyDescent="0.35">
      <c r="A26" s="26"/>
      <c r="B26" s="12">
        <v>12.450000000000001</v>
      </c>
      <c r="C26" s="24">
        <f t="shared" si="0"/>
        <v>106.71428571428572</v>
      </c>
      <c r="D26" s="12">
        <f>D14+C16-C26</f>
        <v>591.85714285714289</v>
      </c>
      <c r="E26" s="15">
        <f t="shared" si="1"/>
        <v>19.728571428571431</v>
      </c>
      <c r="F26" s="27"/>
      <c r="G26" s="27"/>
      <c r="H26" s="12">
        <v>10.8</v>
      </c>
      <c r="I26" s="12">
        <v>92.571428571428569</v>
      </c>
      <c r="J26" s="12">
        <f>J14+I16-I26</f>
        <v>592.4571428571428</v>
      </c>
      <c r="K26" s="14">
        <f t="shared" si="2"/>
        <v>19.748571428571427</v>
      </c>
      <c r="L26" s="25"/>
      <c r="M26" s="25"/>
      <c r="N26" s="12">
        <v>74.699999999999989</v>
      </c>
      <c r="O26" s="12">
        <v>640.28571428571411</v>
      </c>
      <c r="P26" s="12">
        <f>P14+O16-O26</f>
        <v>59.828571428571536</v>
      </c>
      <c r="Q26" s="14">
        <f t="shared" si="3"/>
        <v>1.9942857142857178</v>
      </c>
      <c r="R26" s="25"/>
      <c r="S26" s="25"/>
      <c r="T26" s="12">
        <v>79.77</v>
      </c>
      <c r="U26" s="12">
        <v>683.74285714285713</v>
      </c>
      <c r="V26" s="12">
        <f>V14+U16-U26</f>
        <v>4.5428571428570876</v>
      </c>
      <c r="W26" s="14">
        <f t="shared" si="4"/>
        <v>0.15142857142856958</v>
      </c>
      <c r="X26" s="25"/>
      <c r="Y26" s="25"/>
    </row>
    <row r="27" spans="1:25" x14ac:dyDescent="0.35">
      <c r="A27" s="26">
        <v>737</v>
      </c>
      <c r="B27" s="12">
        <v>0</v>
      </c>
      <c r="C27" s="24">
        <f t="shared" si="0"/>
        <v>0</v>
      </c>
      <c r="D27" s="12">
        <f>D13+C15-C27</f>
        <v>711.77142857142871</v>
      </c>
      <c r="E27" s="15">
        <f t="shared" si="1"/>
        <v>23.72571428571429</v>
      </c>
      <c r="F27" s="27">
        <f t="shared" ref="F27" si="93">AVERAGE(E27:E28)</f>
        <v>23.505714285714287</v>
      </c>
      <c r="G27" s="27">
        <f t="shared" ref="G27" si="94">STDEV(E27:E28)</f>
        <v>0.3111269837220843</v>
      </c>
      <c r="H27" s="12">
        <v>0</v>
      </c>
      <c r="I27" s="12">
        <v>0</v>
      </c>
      <c r="J27" s="12">
        <f>J13+I15-I27</f>
        <v>682.4571428571428</v>
      </c>
      <c r="K27" s="14">
        <f t="shared" si="2"/>
        <v>22.748571428571427</v>
      </c>
      <c r="L27" s="25">
        <f t="shared" ref="L27" si="95">AVERAGE(K27:K28)</f>
        <v>22.791428571428568</v>
      </c>
      <c r="M27" s="25">
        <f t="shared" ref="M27" si="96">STDEV(K27:K28)</f>
        <v>6.0609152673132431E-2</v>
      </c>
      <c r="N27" s="12">
        <v>74.699999999999989</v>
      </c>
      <c r="O27" s="12">
        <v>640.28571428571411</v>
      </c>
      <c r="P27" s="12">
        <f>P13+O15-O27</f>
        <v>49.714285714285666</v>
      </c>
      <c r="Q27" s="14">
        <f t="shared" si="3"/>
        <v>1.6571428571428555</v>
      </c>
      <c r="R27" s="25">
        <f t="shared" ref="R27" si="97">AVERAGE(Q27:Q28)</f>
        <v>1.782857142857142</v>
      </c>
      <c r="S27" s="25">
        <f t="shared" ref="S27" si="98">STDEV(Q27:Q28)</f>
        <v>0.17778684784119045</v>
      </c>
      <c r="T27" s="12">
        <v>79.5</v>
      </c>
      <c r="U27" s="12">
        <v>681.42857142857133</v>
      </c>
      <c r="V27" s="12">
        <f>V13+U15-U27</f>
        <v>21.428571428571558</v>
      </c>
      <c r="W27" s="14">
        <f t="shared" si="4"/>
        <v>0.71428571428571863</v>
      </c>
      <c r="X27" s="25">
        <f t="shared" ref="X27" si="99">AVERAGE(W27:W28)</f>
        <v>0.38571428571428706</v>
      </c>
      <c r="Y27" s="25">
        <f t="shared" ref="Y27" si="100">STDEV(W27:W28)</f>
        <v>0.46467017049402121</v>
      </c>
    </row>
    <row r="28" spans="1:25" x14ac:dyDescent="0.35">
      <c r="A28" s="26"/>
      <c r="B28" s="12">
        <v>0</v>
      </c>
      <c r="C28" s="24">
        <f t="shared" si="0"/>
        <v>0</v>
      </c>
      <c r="D28" s="12">
        <f>D14+C16-C28</f>
        <v>698.57142857142856</v>
      </c>
      <c r="E28" s="15">
        <f t="shared" si="1"/>
        <v>23.285714285714285</v>
      </c>
      <c r="F28" s="27"/>
      <c r="G28" s="27"/>
      <c r="H28" s="12">
        <v>0</v>
      </c>
      <c r="I28" s="12">
        <v>0</v>
      </c>
      <c r="J28" s="12">
        <f>J14+I16-I28</f>
        <v>685.02857142857135</v>
      </c>
      <c r="K28" s="14">
        <f t="shared" si="2"/>
        <v>22.834285714285713</v>
      </c>
      <c r="L28" s="25"/>
      <c r="M28" s="25"/>
      <c r="N28" s="12">
        <v>75</v>
      </c>
      <c r="O28" s="12">
        <v>642.85714285714278</v>
      </c>
      <c r="P28" s="12">
        <f>P14+O16-O28</f>
        <v>57.257142857142867</v>
      </c>
      <c r="Q28" s="14">
        <f t="shared" si="3"/>
        <v>1.9085714285714288</v>
      </c>
      <c r="R28" s="25"/>
      <c r="S28" s="25"/>
      <c r="T28" s="12">
        <v>80.099999999999994</v>
      </c>
      <c r="U28" s="12">
        <v>686.57142857142856</v>
      </c>
      <c r="V28" s="12">
        <f>V14+U16-U28</f>
        <v>1.7142857142856656</v>
      </c>
      <c r="W28" s="14">
        <f t="shared" si="4"/>
        <v>5.7142857142855517E-2</v>
      </c>
      <c r="X28" s="25"/>
      <c r="Y28" s="25"/>
    </row>
  </sheetData>
  <mergeCells count="121">
    <mergeCell ref="B1:G1"/>
    <mergeCell ref="H1:M1"/>
    <mergeCell ref="N1:S1"/>
    <mergeCell ref="T1:Y1"/>
    <mergeCell ref="A3:A4"/>
    <mergeCell ref="F3:F4"/>
    <mergeCell ref="G3:G4"/>
    <mergeCell ref="L3:L4"/>
    <mergeCell ref="M3:M4"/>
    <mergeCell ref="R3:R4"/>
    <mergeCell ref="A7:A8"/>
    <mergeCell ref="F7:F8"/>
    <mergeCell ref="G7:G8"/>
    <mergeCell ref="L7:L8"/>
    <mergeCell ref="M7:M8"/>
    <mergeCell ref="R7:R8"/>
    <mergeCell ref="S7:S8"/>
    <mergeCell ref="X7:X8"/>
    <mergeCell ref="S3:S4"/>
    <mergeCell ref="X3:X4"/>
    <mergeCell ref="A5:A6"/>
    <mergeCell ref="F5:F6"/>
    <mergeCell ref="G5:G6"/>
    <mergeCell ref="L5:L6"/>
    <mergeCell ref="M5:M6"/>
    <mergeCell ref="R5:R6"/>
    <mergeCell ref="S5:S6"/>
    <mergeCell ref="A9:A10"/>
    <mergeCell ref="F9:F10"/>
    <mergeCell ref="G9:G10"/>
    <mergeCell ref="L9:L10"/>
    <mergeCell ref="M9:M10"/>
    <mergeCell ref="R9:R10"/>
    <mergeCell ref="S9:S10"/>
    <mergeCell ref="X9:X10"/>
    <mergeCell ref="Y9:Y10"/>
    <mergeCell ref="A15:A16"/>
    <mergeCell ref="F15:F16"/>
    <mergeCell ref="G15:G16"/>
    <mergeCell ref="L15:L16"/>
    <mergeCell ref="M15:M16"/>
    <mergeCell ref="R15:R16"/>
    <mergeCell ref="S15:S16"/>
    <mergeCell ref="X15:X16"/>
    <mergeCell ref="S11:S12"/>
    <mergeCell ref="X11:X12"/>
    <mergeCell ref="A13:A14"/>
    <mergeCell ref="F13:F14"/>
    <mergeCell ref="G13:G14"/>
    <mergeCell ref="L13:L14"/>
    <mergeCell ref="M13:M14"/>
    <mergeCell ref="R13:R14"/>
    <mergeCell ref="S13:S14"/>
    <mergeCell ref="A11:A12"/>
    <mergeCell ref="F11:F12"/>
    <mergeCell ref="G11:G12"/>
    <mergeCell ref="L11:L12"/>
    <mergeCell ref="M11:M12"/>
    <mergeCell ref="R11:R12"/>
    <mergeCell ref="A17:A18"/>
    <mergeCell ref="F17:F18"/>
    <mergeCell ref="G17:G18"/>
    <mergeCell ref="L17:L18"/>
    <mergeCell ref="M17:M18"/>
    <mergeCell ref="R17:R18"/>
    <mergeCell ref="S17:S18"/>
    <mergeCell ref="X17:X18"/>
    <mergeCell ref="Y17:Y18"/>
    <mergeCell ref="Y7:Y8"/>
    <mergeCell ref="X5:X6"/>
    <mergeCell ref="Y5:Y6"/>
    <mergeCell ref="Y3:Y4"/>
    <mergeCell ref="A23:A24"/>
    <mergeCell ref="F23:F24"/>
    <mergeCell ref="G23:G24"/>
    <mergeCell ref="L23:L24"/>
    <mergeCell ref="R23:R24"/>
    <mergeCell ref="S23:S24"/>
    <mergeCell ref="X23:X24"/>
    <mergeCell ref="S19:S20"/>
    <mergeCell ref="X19:X20"/>
    <mergeCell ref="A21:A22"/>
    <mergeCell ref="F21:F22"/>
    <mergeCell ref="G21:G22"/>
    <mergeCell ref="L21:L22"/>
    <mergeCell ref="M21:M22"/>
    <mergeCell ref="R21:R22"/>
    <mergeCell ref="S21:S22"/>
    <mergeCell ref="A19:A20"/>
    <mergeCell ref="F19:F20"/>
    <mergeCell ref="G19:G20"/>
    <mergeCell ref="L19:L20"/>
    <mergeCell ref="M23:M24"/>
    <mergeCell ref="Y23:Y24"/>
    <mergeCell ref="X21:X22"/>
    <mergeCell ref="Y21:Y22"/>
    <mergeCell ref="Y19:Y20"/>
    <mergeCell ref="Y15:Y16"/>
    <mergeCell ref="X13:X14"/>
    <mergeCell ref="Y13:Y14"/>
    <mergeCell ref="Y11:Y12"/>
    <mergeCell ref="M19:M20"/>
    <mergeCell ref="R19:R20"/>
    <mergeCell ref="R25:R26"/>
    <mergeCell ref="S25:S26"/>
    <mergeCell ref="R27:R28"/>
    <mergeCell ref="S27:S28"/>
    <mergeCell ref="X25:X26"/>
    <mergeCell ref="Y25:Y26"/>
    <mergeCell ref="X27:X28"/>
    <mergeCell ref="Y27:Y28"/>
    <mergeCell ref="A25:A26"/>
    <mergeCell ref="A27:A28"/>
    <mergeCell ref="F25:F26"/>
    <mergeCell ref="F27:F28"/>
    <mergeCell ref="G25:G26"/>
    <mergeCell ref="G27:G28"/>
    <mergeCell ref="L25:L26"/>
    <mergeCell ref="M25:M26"/>
    <mergeCell ref="L27:L28"/>
    <mergeCell ref="M27:M28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BB7F01-E5F2-4FFA-AF33-05B947301C69}">
  <dimension ref="A1:U55"/>
  <sheetViews>
    <sheetView zoomScale="84" zoomScaleNormal="84" workbookViewId="0">
      <selection activeCell="D33" sqref="D33"/>
    </sheetView>
  </sheetViews>
  <sheetFormatPr defaultRowHeight="14.5" x14ac:dyDescent="0.35"/>
  <cols>
    <col min="3" max="3" width="15.36328125" bestFit="1" customWidth="1"/>
    <col min="4" max="4" width="15.36328125" customWidth="1"/>
    <col min="8" max="8" width="15.36328125" bestFit="1" customWidth="1"/>
    <col min="9" max="9" width="15.36328125" customWidth="1"/>
    <col min="13" max="13" width="15.36328125" bestFit="1" customWidth="1"/>
    <col min="14" max="14" width="15.36328125" customWidth="1"/>
    <col min="18" max="18" width="15.36328125" bestFit="1" customWidth="1"/>
    <col min="19" max="19" width="15.36328125" customWidth="1"/>
  </cols>
  <sheetData>
    <row r="1" spans="1:21" x14ac:dyDescent="0.35">
      <c r="A1" s="13"/>
      <c r="B1" s="34" t="s">
        <v>12</v>
      </c>
      <c r="C1" s="34"/>
      <c r="D1" s="34"/>
      <c r="E1" s="34"/>
      <c r="F1" s="34"/>
      <c r="G1" s="35" t="s">
        <v>1</v>
      </c>
      <c r="H1" s="35"/>
      <c r="I1" s="35"/>
      <c r="J1" s="35"/>
      <c r="K1" s="35"/>
      <c r="L1" s="36" t="s">
        <v>2</v>
      </c>
      <c r="M1" s="36"/>
      <c r="N1" s="36"/>
      <c r="O1" s="36"/>
      <c r="P1" s="36"/>
      <c r="Q1" s="37" t="s">
        <v>3</v>
      </c>
      <c r="R1" s="37"/>
      <c r="S1" s="37"/>
      <c r="T1" s="37"/>
      <c r="U1" s="37"/>
    </row>
    <row r="2" spans="1:21" x14ac:dyDescent="0.35">
      <c r="A2" s="13" t="s">
        <v>0</v>
      </c>
      <c r="B2" s="20" t="s">
        <v>4</v>
      </c>
      <c r="C2" s="20" t="s">
        <v>9</v>
      </c>
      <c r="D2" s="20" t="s">
        <v>11</v>
      </c>
      <c r="E2" s="20" t="s">
        <v>5</v>
      </c>
      <c r="F2" s="20" t="s">
        <v>6</v>
      </c>
      <c r="G2" s="23" t="s">
        <v>4</v>
      </c>
      <c r="H2" s="23" t="s">
        <v>10</v>
      </c>
      <c r="I2" s="23" t="s">
        <v>11</v>
      </c>
      <c r="J2" s="23" t="s">
        <v>5</v>
      </c>
      <c r="K2" s="23" t="s">
        <v>6</v>
      </c>
      <c r="L2" s="21" t="s">
        <v>4</v>
      </c>
      <c r="M2" s="21" t="s">
        <v>10</v>
      </c>
      <c r="N2" s="21" t="s">
        <v>11</v>
      </c>
      <c r="O2" s="21" t="s">
        <v>5</v>
      </c>
      <c r="P2" s="21" t="s">
        <v>6</v>
      </c>
      <c r="Q2" s="22" t="s">
        <v>4</v>
      </c>
      <c r="R2" s="22" t="s">
        <v>10</v>
      </c>
      <c r="S2" s="22" t="s">
        <v>11</v>
      </c>
      <c r="T2" s="22" t="s">
        <v>5</v>
      </c>
      <c r="U2" s="22" t="s">
        <v>6</v>
      </c>
    </row>
    <row r="3" spans="1:21" x14ac:dyDescent="0.35">
      <c r="A3" s="33">
        <v>0</v>
      </c>
      <c r="B3" s="12">
        <v>0</v>
      </c>
      <c r="C3" s="11">
        <f>B3/14*0.12*1000</f>
        <v>0</v>
      </c>
      <c r="D3" s="15">
        <f>C3/30</f>
        <v>0</v>
      </c>
      <c r="E3" s="27">
        <f>AVERAGE(D3:D4)</f>
        <v>0</v>
      </c>
      <c r="F3" s="27">
        <f>STDEV(D3:D4)</f>
        <v>0</v>
      </c>
      <c r="G3" s="12">
        <v>0</v>
      </c>
      <c r="H3" s="12">
        <f>G3/14*0.12*1000</f>
        <v>0</v>
      </c>
      <c r="I3" s="14">
        <f>H3/30</f>
        <v>0</v>
      </c>
      <c r="J3" s="27">
        <f>AVERAGE(I3:I4)</f>
        <v>0</v>
      </c>
      <c r="K3" s="27">
        <f>STDEV(I3:I4)</f>
        <v>0</v>
      </c>
      <c r="L3" s="12">
        <v>0.11253410481357272</v>
      </c>
      <c r="M3" s="12">
        <f>L3/14*0.12*1000</f>
        <v>0.96457804125919466</v>
      </c>
      <c r="N3" s="14">
        <f>M3/30</f>
        <v>3.215260137530649E-2</v>
      </c>
      <c r="O3" s="27">
        <f>AVERAGE(N3:N4)</f>
        <v>3.0200214404175731E-2</v>
      </c>
      <c r="P3" s="27">
        <f>STDEV(N3:N4)</f>
        <v>2.761092133573651E-3</v>
      </c>
      <c r="Q3" s="12">
        <v>0</v>
      </c>
      <c r="R3" s="12">
        <f>Q3/14*0.12*1000</f>
        <v>0</v>
      </c>
      <c r="S3" s="14">
        <f>R3/30</f>
        <v>0</v>
      </c>
      <c r="T3" s="27">
        <f>AVERAGE(S3:S4)</f>
        <v>0</v>
      </c>
      <c r="U3" s="27">
        <f>STDEV(S3:S4)</f>
        <v>0</v>
      </c>
    </row>
    <row r="4" spans="1:21" x14ac:dyDescent="0.35">
      <c r="A4" s="33"/>
      <c r="B4" s="12">
        <v>0</v>
      </c>
      <c r="C4" s="11">
        <f t="shared" ref="C4:C28" si="0">B4/14*0.12*1000</f>
        <v>0</v>
      </c>
      <c r="D4" s="15">
        <f t="shared" ref="D4:D28" si="1">C4/30</f>
        <v>0</v>
      </c>
      <c r="E4" s="27"/>
      <c r="F4" s="27"/>
      <c r="G4" s="12">
        <v>0</v>
      </c>
      <c r="H4" s="12">
        <f t="shared" ref="H4:H28" si="2">G4/14*0.12*1000</f>
        <v>0</v>
      </c>
      <c r="I4" s="14">
        <f t="shared" ref="I4:I28" si="3">H4/30</f>
        <v>0</v>
      </c>
      <c r="J4" s="27"/>
      <c r="K4" s="27"/>
      <c r="L4" s="12">
        <v>9.8867396015657388E-2</v>
      </c>
      <c r="M4" s="12">
        <f t="shared" ref="M4:M28" si="4">L4/14*0.12*1000</f>
        <v>0.84743482299134898</v>
      </c>
      <c r="N4" s="14">
        <f t="shared" ref="N4:N28" si="5">M4/30</f>
        <v>2.8247827433044968E-2</v>
      </c>
      <c r="O4" s="27"/>
      <c r="P4" s="27"/>
      <c r="Q4" s="12">
        <v>0</v>
      </c>
      <c r="R4" s="12">
        <f t="shared" ref="R4:R28" si="6">Q4/14*0.12*1000</f>
        <v>0</v>
      </c>
      <c r="S4" s="14">
        <f t="shared" ref="S4:S28" si="7">R4/30</f>
        <v>0</v>
      </c>
      <c r="T4" s="27"/>
      <c r="U4" s="27"/>
    </row>
    <row r="5" spans="1:21" x14ac:dyDescent="0.35">
      <c r="A5" s="33">
        <v>41</v>
      </c>
      <c r="B5" s="12">
        <v>0</v>
      </c>
      <c r="C5" s="11">
        <f t="shared" si="0"/>
        <v>0</v>
      </c>
      <c r="D5" s="15">
        <f t="shared" si="1"/>
        <v>0</v>
      </c>
      <c r="E5" s="27">
        <f t="shared" ref="E5" si="8">AVERAGE(D5:D6)</f>
        <v>0</v>
      </c>
      <c r="F5" s="27">
        <f t="shared" ref="F5" si="9">STDEV(D5:D6)</f>
        <v>0</v>
      </c>
      <c r="G5" s="12">
        <v>0</v>
      </c>
      <c r="H5" s="12">
        <f t="shared" si="2"/>
        <v>0</v>
      </c>
      <c r="I5" s="14">
        <f t="shared" si="3"/>
        <v>0</v>
      </c>
      <c r="J5" s="27">
        <f t="shared" ref="J5" si="10">AVERAGE(I5:I6)</f>
        <v>0</v>
      </c>
      <c r="K5" s="27">
        <f t="shared" ref="K5" si="11">STDEV(I5:I6)</f>
        <v>0</v>
      </c>
      <c r="L5" s="12">
        <v>0.11281731687357496</v>
      </c>
      <c r="M5" s="12">
        <f t="shared" si="4"/>
        <v>0.96700557320207114</v>
      </c>
      <c r="N5" s="14">
        <f t="shared" si="5"/>
        <v>3.2233519106735706E-2</v>
      </c>
      <c r="O5" s="27">
        <f t="shared" ref="O5" si="12">AVERAGE(N5:N6)</f>
        <v>3.1172312663089501E-2</v>
      </c>
      <c r="P5" s="27">
        <f t="shared" ref="P5" si="13">STDEV(N5:N6)</f>
        <v>1.5007725450821806E-3</v>
      </c>
      <c r="Q5" s="12">
        <v>0</v>
      </c>
      <c r="R5" s="12">
        <f t="shared" si="6"/>
        <v>0</v>
      </c>
      <c r="S5" s="14">
        <f t="shared" si="7"/>
        <v>0</v>
      </c>
      <c r="T5" s="27">
        <f t="shared" ref="T5" si="14">AVERAGE(S5:S6)</f>
        <v>0</v>
      </c>
      <c r="U5" s="27">
        <f t="shared" ref="U5" si="15">STDEV(S5:S6)</f>
        <v>0</v>
      </c>
    </row>
    <row r="6" spans="1:21" x14ac:dyDescent="0.35">
      <c r="A6" s="33"/>
      <c r="B6" s="12">
        <v>0</v>
      </c>
      <c r="C6" s="11">
        <f t="shared" si="0"/>
        <v>0</v>
      </c>
      <c r="D6" s="15">
        <f t="shared" si="1"/>
        <v>0</v>
      </c>
      <c r="E6" s="27"/>
      <c r="F6" s="27"/>
      <c r="G6" s="12">
        <v>0</v>
      </c>
      <c r="H6" s="12">
        <f t="shared" si="2"/>
        <v>0</v>
      </c>
      <c r="I6" s="14">
        <f t="shared" si="3"/>
        <v>0</v>
      </c>
      <c r="J6" s="27"/>
      <c r="K6" s="27"/>
      <c r="L6" s="12">
        <v>0.10538887176805155</v>
      </c>
      <c r="M6" s="12">
        <f t="shared" si="4"/>
        <v>0.90333318658329897</v>
      </c>
      <c r="N6" s="14">
        <f t="shared" si="5"/>
        <v>3.0111106219443299E-2</v>
      </c>
      <c r="O6" s="27"/>
      <c r="P6" s="27"/>
      <c r="Q6" s="12">
        <v>0</v>
      </c>
      <c r="R6" s="12">
        <f t="shared" si="6"/>
        <v>0</v>
      </c>
      <c r="S6" s="14">
        <f t="shared" si="7"/>
        <v>0</v>
      </c>
      <c r="T6" s="27"/>
      <c r="U6" s="27"/>
    </row>
    <row r="7" spans="1:21" x14ac:dyDescent="0.35">
      <c r="A7" s="33">
        <v>65</v>
      </c>
      <c r="B7" s="12">
        <v>0</v>
      </c>
      <c r="C7" s="11">
        <f t="shared" si="0"/>
        <v>0</v>
      </c>
      <c r="D7" s="15">
        <f t="shared" si="1"/>
        <v>0</v>
      </c>
      <c r="E7" s="27">
        <f t="shared" ref="E7" si="16">AVERAGE(D7:D8)</f>
        <v>0</v>
      </c>
      <c r="F7" s="27">
        <f t="shared" ref="F7" si="17">STDEV(D7:D8)</f>
        <v>0</v>
      </c>
      <c r="G7" s="12">
        <v>0</v>
      </c>
      <c r="H7" s="12">
        <f t="shared" si="2"/>
        <v>0</v>
      </c>
      <c r="I7" s="14">
        <f t="shared" si="3"/>
        <v>0</v>
      </c>
      <c r="J7" s="27">
        <f t="shared" ref="J7" si="18">AVERAGE(I7:I8)</f>
        <v>0</v>
      </c>
      <c r="K7" s="27">
        <f t="shared" ref="K7" si="19">STDEV(I7:I8)</f>
        <v>0</v>
      </c>
      <c r="L7" s="12">
        <v>0</v>
      </c>
      <c r="M7" s="12">
        <f t="shared" si="4"/>
        <v>0</v>
      </c>
      <c r="N7" s="14">
        <f t="shared" si="5"/>
        <v>0</v>
      </c>
      <c r="O7" s="27">
        <f t="shared" ref="O7" si="20">AVERAGE(N7:N8)</f>
        <v>0</v>
      </c>
      <c r="P7" s="27">
        <f t="shared" ref="P7" si="21">STDEV(N7:N8)</f>
        <v>0</v>
      </c>
      <c r="Q7" s="12">
        <v>0</v>
      </c>
      <c r="R7" s="12">
        <f t="shared" si="6"/>
        <v>0</v>
      </c>
      <c r="S7" s="14">
        <f t="shared" si="7"/>
        <v>0</v>
      </c>
      <c r="T7" s="27">
        <f t="shared" ref="T7" si="22">AVERAGE(S7:S8)</f>
        <v>0</v>
      </c>
      <c r="U7" s="27">
        <f t="shared" ref="U7" si="23">STDEV(S7:S8)</f>
        <v>0</v>
      </c>
    </row>
    <row r="8" spans="1:21" x14ac:dyDescent="0.35">
      <c r="A8" s="33"/>
      <c r="B8" s="12">
        <v>0</v>
      </c>
      <c r="C8" s="11">
        <f t="shared" si="0"/>
        <v>0</v>
      </c>
      <c r="D8" s="15">
        <f t="shared" si="1"/>
        <v>0</v>
      </c>
      <c r="E8" s="27"/>
      <c r="F8" s="27"/>
      <c r="G8" s="12">
        <v>0</v>
      </c>
      <c r="H8" s="12">
        <f t="shared" si="2"/>
        <v>0</v>
      </c>
      <c r="I8" s="14">
        <f t="shared" si="3"/>
        <v>0</v>
      </c>
      <c r="J8" s="27"/>
      <c r="K8" s="27"/>
      <c r="L8" s="12">
        <v>0</v>
      </c>
      <c r="M8" s="12">
        <f t="shared" si="4"/>
        <v>0</v>
      </c>
      <c r="N8" s="14">
        <f t="shared" si="5"/>
        <v>0</v>
      </c>
      <c r="O8" s="27"/>
      <c r="P8" s="27"/>
      <c r="Q8" s="12">
        <v>0</v>
      </c>
      <c r="R8" s="12">
        <f t="shared" si="6"/>
        <v>0</v>
      </c>
      <c r="S8" s="14">
        <f t="shared" si="7"/>
        <v>0</v>
      </c>
      <c r="T8" s="27"/>
      <c r="U8" s="27"/>
    </row>
    <row r="9" spans="1:21" x14ac:dyDescent="0.35">
      <c r="A9" s="33">
        <v>137</v>
      </c>
      <c r="B9" s="12">
        <v>0.10869995212327582</v>
      </c>
      <c r="C9" s="11">
        <f t="shared" si="0"/>
        <v>0.93171387534236416</v>
      </c>
      <c r="D9" s="15">
        <f t="shared" si="1"/>
        <v>3.1057129178078804E-2</v>
      </c>
      <c r="E9" s="27">
        <f t="shared" ref="E9" si="24">AVERAGE(D9:D10)</f>
        <v>3.5585808086818757E-2</v>
      </c>
      <c r="F9" s="27">
        <f t="shared" ref="F9" si="25">STDEV(D9:D10)</f>
        <v>6.4045191323730665E-3</v>
      </c>
      <c r="G9" s="12">
        <v>0</v>
      </c>
      <c r="H9" s="12">
        <f t="shared" si="2"/>
        <v>0</v>
      </c>
      <c r="I9" s="14">
        <f t="shared" si="3"/>
        <v>0</v>
      </c>
      <c r="J9" s="27">
        <f t="shared" ref="J9" si="26">AVERAGE(I9:I10)</f>
        <v>0</v>
      </c>
      <c r="K9" s="27">
        <f t="shared" ref="K9" si="27">STDEV(I9:I10)</f>
        <v>0</v>
      </c>
      <c r="L9" s="12">
        <v>0</v>
      </c>
      <c r="M9" s="12">
        <f t="shared" si="4"/>
        <v>0</v>
      </c>
      <c r="N9" s="14">
        <f t="shared" si="5"/>
        <v>0</v>
      </c>
      <c r="O9" s="27">
        <f t="shared" ref="O9" si="28">AVERAGE(N9:N10)</f>
        <v>0</v>
      </c>
      <c r="P9" s="27">
        <f t="shared" ref="P9" si="29">STDEV(N9:N10)</f>
        <v>0</v>
      </c>
      <c r="Q9" s="12">
        <v>0</v>
      </c>
      <c r="R9" s="12">
        <f t="shared" si="6"/>
        <v>0</v>
      </c>
      <c r="S9" s="14">
        <f t="shared" si="7"/>
        <v>0</v>
      </c>
      <c r="T9" s="27">
        <f t="shared" ref="T9" si="30">AVERAGE(S9:S10)</f>
        <v>0</v>
      </c>
      <c r="U9" s="27">
        <f t="shared" ref="U9" si="31">STDEV(S9:S10)</f>
        <v>0</v>
      </c>
    </row>
    <row r="10" spans="1:21" x14ac:dyDescent="0.35">
      <c r="A10" s="33"/>
      <c r="B10" s="12">
        <v>0.14040070448445549</v>
      </c>
      <c r="C10" s="11">
        <f t="shared" si="0"/>
        <v>1.2034346098667612</v>
      </c>
      <c r="D10" s="15">
        <f t="shared" si="1"/>
        <v>4.011448699555871E-2</v>
      </c>
      <c r="E10" s="27"/>
      <c r="F10" s="27"/>
      <c r="G10" s="12">
        <v>0</v>
      </c>
      <c r="H10" s="12">
        <f t="shared" si="2"/>
        <v>0</v>
      </c>
      <c r="I10" s="14">
        <f t="shared" si="3"/>
        <v>0</v>
      </c>
      <c r="J10" s="27"/>
      <c r="K10" s="27"/>
      <c r="L10" s="12">
        <v>0</v>
      </c>
      <c r="M10" s="12">
        <f t="shared" si="4"/>
        <v>0</v>
      </c>
      <c r="N10" s="14">
        <f t="shared" si="5"/>
        <v>0</v>
      </c>
      <c r="O10" s="27"/>
      <c r="P10" s="27"/>
      <c r="Q10" s="12">
        <v>0</v>
      </c>
      <c r="R10" s="12">
        <f t="shared" si="6"/>
        <v>0</v>
      </c>
      <c r="S10" s="14">
        <f t="shared" si="7"/>
        <v>0</v>
      </c>
      <c r="T10" s="27"/>
      <c r="U10" s="27"/>
    </row>
    <row r="11" spans="1:21" x14ac:dyDescent="0.35">
      <c r="A11" s="33">
        <v>185</v>
      </c>
      <c r="B11" s="12">
        <v>0.69135276811640856</v>
      </c>
      <c r="C11" s="11">
        <f t="shared" si="0"/>
        <v>5.925880869569216</v>
      </c>
      <c r="D11" s="15">
        <f t="shared" si="1"/>
        <v>0.19752936231897386</v>
      </c>
      <c r="E11" s="27">
        <f t="shared" ref="E11" si="32">AVERAGE(D11:D12)</f>
        <v>0.1972942295861139</v>
      </c>
      <c r="F11" s="27">
        <f t="shared" ref="F11" si="33">STDEV(D11:D12)</f>
        <v>3.3252789976841407E-4</v>
      </c>
      <c r="G11" s="12">
        <v>8.8822555669196515E-2</v>
      </c>
      <c r="H11" s="12">
        <f t="shared" si="2"/>
        <v>0.76133619145025577</v>
      </c>
      <c r="I11" s="14">
        <f t="shared" si="3"/>
        <v>2.537787304834186E-2</v>
      </c>
      <c r="J11" s="27">
        <f t="shared" ref="J11" si="34">AVERAGE(I11:I12)</f>
        <v>2.6561683485942594E-2</v>
      </c>
      <c r="K11" s="27">
        <f t="shared" ref="K11" si="35">STDEV(I11:I12)</f>
        <v>1.6741607761337864E-3</v>
      </c>
      <c r="L11" s="12">
        <v>0</v>
      </c>
      <c r="M11" s="12">
        <f t="shared" si="4"/>
        <v>0</v>
      </c>
      <c r="N11" s="14">
        <f t="shared" si="5"/>
        <v>0</v>
      </c>
      <c r="O11" s="27">
        <f t="shared" ref="O11" si="36">AVERAGE(N11:N12)</f>
        <v>0</v>
      </c>
      <c r="P11" s="27">
        <f t="shared" ref="P11" si="37">STDEV(N11:N12)</f>
        <v>0</v>
      </c>
      <c r="Q11" s="12">
        <v>0</v>
      </c>
      <c r="R11" s="12">
        <f t="shared" si="6"/>
        <v>0</v>
      </c>
      <c r="S11" s="14">
        <f t="shared" si="7"/>
        <v>0</v>
      </c>
      <c r="T11" s="27">
        <f t="shared" ref="T11" si="38">AVERAGE(S11:S12)</f>
        <v>0</v>
      </c>
      <c r="U11" s="27">
        <f t="shared" ref="U11" si="39">STDEV(S11:S12)</f>
        <v>0</v>
      </c>
    </row>
    <row r="12" spans="1:21" x14ac:dyDescent="0.35">
      <c r="A12" s="33"/>
      <c r="B12" s="12">
        <v>0.68970683898638885</v>
      </c>
      <c r="C12" s="11">
        <f t="shared" si="0"/>
        <v>5.9117729055976183</v>
      </c>
      <c r="D12" s="15">
        <f t="shared" si="1"/>
        <v>0.19705909685325393</v>
      </c>
      <c r="E12" s="27"/>
      <c r="F12" s="27"/>
      <c r="G12" s="12">
        <v>9.7109228732401645E-2</v>
      </c>
      <c r="H12" s="12">
        <f t="shared" si="2"/>
        <v>0.83236481770629989</v>
      </c>
      <c r="I12" s="14">
        <f t="shared" si="3"/>
        <v>2.7745493923543328E-2</v>
      </c>
      <c r="J12" s="27"/>
      <c r="K12" s="27"/>
      <c r="L12" s="12">
        <v>0</v>
      </c>
      <c r="M12" s="12">
        <f t="shared" si="4"/>
        <v>0</v>
      </c>
      <c r="N12" s="14">
        <f t="shared" si="5"/>
        <v>0</v>
      </c>
      <c r="O12" s="27"/>
      <c r="P12" s="27"/>
      <c r="Q12" s="12">
        <v>0</v>
      </c>
      <c r="R12" s="12">
        <f t="shared" si="6"/>
        <v>0</v>
      </c>
      <c r="S12" s="14">
        <f t="shared" si="7"/>
        <v>0</v>
      </c>
      <c r="T12" s="27"/>
      <c r="U12" s="27"/>
    </row>
    <row r="13" spans="1:21" x14ac:dyDescent="0.35">
      <c r="A13" s="33">
        <v>233</v>
      </c>
      <c r="B13" s="12">
        <v>1.2273449798204379</v>
      </c>
      <c r="C13" s="11">
        <f t="shared" si="0"/>
        <v>10.520099827032324</v>
      </c>
      <c r="D13" s="15">
        <f t="shared" si="1"/>
        <v>0.35066999423441081</v>
      </c>
      <c r="E13" s="27">
        <f t="shared" ref="E13" si="40">AVERAGE(D13:D14)</f>
        <v>0.33616668497786995</v>
      </c>
      <c r="F13" s="27">
        <f t="shared" ref="F13" si="41">STDEV(D13:D14)</f>
        <v>2.051077664989134E-2</v>
      </c>
      <c r="G13" s="12">
        <v>0.14833498343165319</v>
      </c>
      <c r="H13" s="12">
        <f t="shared" si="2"/>
        <v>1.2714427151284557</v>
      </c>
      <c r="I13" s="14">
        <f t="shared" si="3"/>
        <v>4.2381423837615194E-2</v>
      </c>
      <c r="J13" s="27">
        <f t="shared" ref="J13" si="42">AVERAGE(I13:I14)</f>
        <v>5.1702344902178184E-2</v>
      </c>
      <c r="K13" s="27">
        <f t="shared" ref="K13" si="43">STDEV(I13:I14)</f>
        <v>1.3181772983314055E-2</v>
      </c>
      <c r="L13" s="12">
        <v>0</v>
      </c>
      <c r="M13" s="12">
        <f t="shared" si="4"/>
        <v>0</v>
      </c>
      <c r="N13" s="14">
        <f t="shared" si="5"/>
        <v>0</v>
      </c>
      <c r="O13" s="27">
        <f t="shared" ref="O13" si="44">AVERAGE(N13:N14)</f>
        <v>0</v>
      </c>
      <c r="P13" s="27">
        <f t="shared" ref="P13" si="45">STDEV(N13:N14)</f>
        <v>0</v>
      </c>
      <c r="Q13" s="12">
        <v>0</v>
      </c>
      <c r="R13" s="12">
        <f t="shared" si="6"/>
        <v>0</v>
      </c>
      <c r="S13" s="14">
        <f t="shared" si="7"/>
        <v>0</v>
      </c>
      <c r="T13" s="27">
        <f t="shared" ref="T13" si="46">AVERAGE(S13:S14)</f>
        <v>0</v>
      </c>
      <c r="U13" s="27">
        <f t="shared" ref="U13" si="47">STDEV(S13:S14)</f>
        <v>0</v>
      </c>
    </row>
    <row r="14" spans="1:21" x14ac:dyDescent="0.35">
      <c r="A14" s="33"/>
      <c r="B14" s="12">
        <v>1.1258218150246517</v>
      </c>
      <c r="C14" s="11">
        <f t="shared" si="0"/>
        <v>9.6499012716398731</v>
      </c>
      <c r="D14" s="15">
        <f t="shared" si="1"/>
        <v>0.32166337572132908</v>
      </c>
      <c r="E14" s="27"/>
      <c r="F14" s="27"/>
      <c r="G14" s="12">
        <v>0.2135814308835941</v>
      </c>
      <c r="H14" s="12">
        <f t="shared" si="2"/>
        <v>1.8306979790022353</v>
      </c>
      <c r="I14" s="14">
        <f t="shared" si="3"/>
        <v>6.1023265966741173E-2</v>
      </c>
      <c r="J14" s="27"/>
      <c r="K14" s="27"/>
      <c r="L14" s="12">
        <v>0</v>
      </c>
      <c r="M14" s="12">
        <f t="shared" si="4"/>
        <v>0</v>
      </c>
      <c r="N14" s="14">
        <f t="shared" si="5"/>
        <v>0</v>
      </c>
      <c r="O14" s="27"/>
      <c r="P14" s="27"/>
      <c r="Q14" s="12">
        <v>0</v>
      </c>
      <c r="R14" s="12">
        <f t="shared" si="6"/>
        <v>0</v>
      </c>
      <c r="S14" s="14">
        <f t="shared" si="7"/>
        <v>0</v>
      </c>
      <c r="T14" s="27"/>
      <c r="U14" s="27"/>
    </row>
    <row r="15" spans="1:21" x14ac:dyDescent="0.35">
      <c r="A15" s="32">
        <v>257</v>
      </c>
      <c r="B15" s="12">
        <v>1.2273449798204379</v>
      </c>
      <c r="C15" s="11">
        <f t="shared" si="0"/>
        <v>10.520099827032324</v>
      </c>
      <c r="D15" s="15">
        <f t="shared" si="1"/>
        <v>0.35066999423441081</v>
      </c>
      <c r="E15" s="27">
        <f t="shared" ref="E15" si="48">AVERAGE(D15:D16)</f>
        <v>0.33616668497786995</v>
      </c>
      <c r="F15" s="27">
        <f t="shared" ref="F15" si="49">STDEV(D15:D16)</f>
        <v>2.051077664989134E-2</v>
      </c>
      <c r="G15" s="12">
        <v>0.14833498343165319</v>
      </c>
      <c r="H15" s="12">
        <f t="shared" si="2"/>
        <v>1.2714427151284557</v>
      </c>
      <c r="I15" s="14">
        <f t="shared" si="3"/>
        <v>4.2381423837615194E-2</v>
      </c>
      <c r="J15" s="25">
        <f t="shared" ref="J15" si="50">AVERAGE(I15:I16)</f>
        <v>5.1702344902178184E-2</v>
      </c>
      <c r="K15" s="25">
        <f t="shared" ref="K15" si="51">STDEV(I15:I16)</f>
        <v>1.3181772983314055E-2</v>
      </c>
      <c r="L15" s="12">
        <v>0</v>
      </c>
      <c r="M15" s="12">
        <f t="shared" si="4"/>
        <v>0</v>
      </c>
      <c r="N15" s="14">
        <f t="shared" si="5"/>
        <v>0</v>
      </c>
      <c r="O15" s="25">
        <f t="shared" ref="O15" si="52">AVERAGE(N15:N16)</f>
        <v>0</v>
      </c>
      <c r="P15" s="25">
        <f t="shared" ref="P15" si="53">STDEV(N15:N16)</f>
        <v>0</v>
      </c>
      <c r="Q15" s="12">
        <v>0</v>
      </c>
      <c r="R15" s="12">
        <f t="shared" si="6"/>
        <v>0</v>
      </c>
      <c r="S15" s="14">
        <f t="shared" si="7"/>
        <v>0</v>
      </c>
      <c r="T15" s="25">
        <f t="shared" ref="T15" si="54">AVERAGE(S15:S16)</f>
        <v>0</v>
      </c>
      <c r="U15" s="25">
        <f t="shared" ref="U15" si="55">STDEV(S15:S16)</f>
        <v>0</v>
      </c>
    </row>
    <row r="16" spans="1:21" x14ac:dyDescent="0.35">
      <c r="A16" s="32"/>
      <c r="B16" s="12">
        <v>1.1258218150246517</v>
      </c>
      <c r="C16" s="11">
        <f t="shared" si="0"/>
        <v>9.6499012716398731</v>
      </c>
      <c r="D16" s="15">
        <f t="shared" si="1"/>
        <v>0.32166337572132908</v>
      </c>
      <c r="E16" s="27"/>
      <c r="F16" s="27"/>
      <c r="G16" s="12">
        <v>0.2135814308835941</v>
      </c>
      <c r="H16" s="12">
        <f t="shared" si="2"/>
        <v>1.8306979790022353</v>
      </c>
      <c r="I16" s="14">
        <f t="shared" si="3"/>
        <v>6.1023265966741173E-2</v>
      </c>
      <c r="J16" s="25"/>
      <c r="K16" s="25"/>
      <c r="L16" s="12">
        <v>0</v>
      </c>
      <c r="M16" s="12">
        <f t="shared" si="4"/>
        <v>0</v>
      </c>
      <c r="N16" s="14">
        <f t="shared" si="5"/>
        <v>0</v>
      </c>
      <c r="O16" s="25"/>
      <c r="P16" s="25"/>
      <c r="Q16" s="12">
        <v>0</v>
      </c>
      <c r="R16" s="12">
        <f t="shared" si="6"/>
        <v>0</v>
      </c>
      <c r="S16" s="14">
        <f t="shared" si="7"/>
        <v>0</v>
      </c>
      <c r="T16" s="25"/>
      <c r="U16" s="25"/>
    </row>
    <row r="17" spans="1:21" x14ac:dyDescent="0.35">
      <c r="A17" s="32">
        <v>305</v>
      </c>
      <c r="B17" s="12">
        <v>2.8373426337067591</v>
      </c>
      <c r="C17" s="11">
        <f t="shared" si="0"/>
        <v>24.320079717486507</v>
      </c>
      <c r="D17" s="15">
        <f t="shared" si="1"/>
        <v>0.81066932391621693</v>
      </c>
      <c r="E17" s="27">
        <f t="shared" ref="E17" si="56">AVERAGE(D17:D18)</f>
        <v>0.80824564212263539</v>
      </c>
      <c r="F17" s="27">
        <f t="shared" ref="F17" si="57">STDEV(D17:D18)</f>
        <v>3.4276036633598471E-3</v>
      </c>
      <c r="G17" s="12">
        <v>0.45357463520578184</v>
      </c>
      <c r="H17" s="12">
        <f t="shared" si="2"/>
        <v>3.8877825874781298</v>
      </c>
      <c r="I17" s="14">
        <f t="shared" si="3"/>
        <v>0.12959275291593766</v>
      </c>
      <c r="J17" s="25">
        <f t="shared" ref="J17" si="58">AVERAGE(I17:I18)</f>
        <v>0.1797898129049752</v>
      </c>
      <c r="K17" s="25">
        <f t="shared" ref="K17" si="59">STDEV(I17:I18)</f>
        <v>7.0989363027752536E-2</v>
      </c>
      <c r="L17" s="12">
        <v>0</v>
      </c>
      <c r="M17" s="12">
        <f t="shared" si="4"/>
        <v>0</v>
      </c>
      <c r="N17" s="14">
        <f t="shared" si="5"/>
        <v>0</v>
      </c>
      <c r="O17" s="25">
        <f t="shared" ref="O17" si="60">AVERAGE(N17:N18)</f>
        <v>0</v>
      </c>
      <c r="P17" s="25">
        <f t="shared" ref="P17" si="61">STDEV(N17:N18)</f>
        <v>0</v>
      </c>
      <c r="Q17" s="12">
        <v>0</v>
      </c>
      <c r="R17" s="12">
        <f t="shared" si="6"/>
        <v>0</v>
      </c>
      <c r="S17" s="14">
        <f t="shared" si="7"/>
        <v>0</v>
      </c>
      <c r="T17" s="25">
        <f t="shared" ref="T17" si="62">AVERAGE(S17:S18)</f>
        <v>0</v>
      </c>
      <c r="U17" s="25">
        <f t="shared" ref="U17" si="63">STDEV(S17:S18)</f>
        <v>0</v>
      </c>
    </row>
    <row r="18" spans="1:21" x14ac:dyDescent="0.35">
      <c r="A18" s="32"/>
      <c r="B18" s="12">
        <v>2.8203768611516882</v>
      </c>
      <c r="C18" s="11">
        <f t="shared" si="0"/>
        <v>24.174658809871612</v>
      </c>
      <c r="D18" s="15">
        <f t="shared" si="1"/>
        <v>0.80582196032905373</v>
      </c>
      <c r="E18" s="27"/>
      <c r="F18" s="27"/>
      <c r="G18" s="12">
        <v>0.8049540551290445</v>
      </c>
      <c r="H18" s="12">
        <f t="shared" si="2"/>
        <v>6.8996061868203808</v>
      </c>
      <c r="I18" s="14">
        <f t="shared" si="3"/>
        <v>0.22998687289401271</v>
      </c>
      <c r="J18" s="25"/>
      <c r="K18" s="25"/>
      <c r="L18" s="12">
        <v>0</v>
      </c>
      <c r="M18" s="12">
        <f t="shared" si="4"/>
        <v>0</v>
      </c>
      <c r="N18" s="14">
        <f t="shared" si="5"/>
        <v>0</v>
      </c>
      <c r="O18" s="25"/>
      <c r="P18" s="25"/>
      <c r="Q18" s="12">
        <v>0</v>
      </c>
      <c r="R18" s="12">
        <f t="shared" si="6"/>
        <v>0</v>
      </c>
      <c r="S18" s="14">
        <f t="shared" si="7"/>
        <v>0</v>
      </c>
      <c r="T18" s="25"/>
      <c r="U18" s="25"/>
    </row>
    <row r="19" spans="1:21" x14ac:dyDescent="0.35">
      <c r="A19" s="32">
        <v>353</v>
      </c>
      <c r="B19" s="12">
        <v>6.9867368157517262</v>
      </c>
      <c r="C19" s="11">
        <f t="shared" si="0"/>
        <v>59.88631556358623</v>
      </c>
      <c r="D19" s="15">
        <f t="shared" si="1"/>
        <v>1.9962105187862076</v>
      </c>
      <c r="E19" s="27">
        <f t="shared" ref="E19" si="64">AVERAGE(D19:D20)</f>
        <v>2.2613003870472363</v>
      </c>
      <c r="F19" s="27">
        <f t="shared" ref="F19" si="65">STDEV(D19:D20)</f>
        <v>0.3748936869424454</v>
      </c>
      <c r="G19" s="12">
        <v>2.4009325876677887</v>
      </c>
      <c r="H19" s="12">
        <f t="shared" si="2"/>
        <v>20.579422180009615</v>
      </c>
      <c r="I19" s="14">
        <f t="shared" si="3"/>
        <v>0.68598073933365389</v>
      </c>
      <c r="J19" s="25">
        <f t="shared" ref="J19" si="66">AVERAGE(I19:I20)</f>
        <v>0.84257063336724825</v>
      </c>
      <c r="K19" s="25">
        <f t="shared" ref="K19" si="67">STDEV(I19:I20)</f>
        <v>0.22145155187287571</v>
      </c>
      <c r="L19" s="12">
        <v>0</v>
      </c>
      <c r="M19" s="12">
        <f t="shared" si="4"/>
        <v>0</v>
      </c>
      <c r="N19" s="14">
        <f t="shared" si="5"/>
        <v>0</v>
      </c>
      <c r="O19" s="25">
        <f t="shared" ref="O19" si="68">AVERAGE(N19:N20)</f>
        <v>0</v>
      </c>
      <c r="P19" s="25">
        <f t="shared" ref="P19" si="69">STDEV(N19:N20)</f>
        <v>0</v>
      </c>
      <c r="Q19" s="12">
        <v>0</v>
      </c>
      <c r="R19" s="12">
        <f t="shared" si="6"/>
        <v>0</v>
      </c>
      <c r="S19" s="14">
        <f t="shared" si="7"/>
        <v>0</v>
      </c>
      <c r="T19" s="25">
        <f t="shared" ref="T19" si="70">AVERAGE(S19:S20)</f>
        <v>0</v>
      </c>
      <c r="U19" s="25">
        <f t="shared" ref="U19" si="71">STDEV(S19:S20)</f>
        <v>0</v>
      </c>
    </row>
    <row r="20" spans="1:21" x14ac:dyDescent="0.35">
      <c r="A20" s="32"/>
      <c r="B20" s="12">
        <v>8.8423658935789291</v>
      </c>
      <c r="C20" s="11">
        <f t="shared" si="0"/>
        <v>75.791707659247962</v>
      </c>
      <c r="D20" s="15">
        <f t="shared" si="1"/>
        <v>2.5263902553082653</v>
      </c>
      <c r="E20" s="27"/>
      <c r="F20" s="27"/>
      <c r="G20" s="12">
        <v>3.4970618459029494</v>
      </c>
      <c r="H20" s="12">
        <f t="shared" si="2"/>
        <v>29.974815822025281</v>
      </c>
      <c r="I20" s="14">
        <f t="shared" si="3"/>
        <v>0.99916052740084271</v>
      </c>
      <c r="J20" s="25"/>
      <c r="K20" s="25"/>
      <c r="L20" s="12">
        <v>0</v>
      </c>
      <c r="M20" s="12">
        <f t="shared" si="4"/>
        <v>0</v>
      </c>
      <c r="N20" s="14">
        <f t="shared" si="5"/>
        <v>0</v>
      </c>
      <c r="O20" s="25"/>
      <c r="P20" s="25"/>
      <c r="Q20" s="12">
        <v>0</v>
      </c>
      <c r="R20" s="12">
        <f t="shared" si="6"/>
        <v>0</v>
      </c>
      <c r="S20" s="14">
        <f t="shared" si="7"/>
        <v>0</v>
      </c>
      <c r="T20" s="25"/>
      <c r="U20" s="25"/>
    </row>
    <row r="21" spans="1:21" x14ac:dyDescent="0.35">
      <c r="A21" s="32">
        <v>425</v>
      </c>
      <c r="B21" s="12">
        <v>26.061756821180438</v>
      </c>
      <c r="C21" s="11">
        <f t="shared" si="0"/>
        <v>223.38648703868947</v>
      </c>
      <c r="D21" s="15">
        <f t="shared" si="1"/>
        <v>7.4462162346229821</v>
      </c>
      <c r="E21" s="27">
        <f t="shared" ref="E21" si="72">AVERAGE(D21:D22)</f>
        <v>7.4073889786370355</v>
      </c>
      <c r="F21" s="27">
        <f t="shared" ref="F21" si="73">STDEV(D21:D22)</f>
        <v>5.4910032005058257E-2</v>
      </c>
      <c r="G21" s="12">
        <v>23.613193990300267</v>
      </c>
      <c r="H21" s="12">
        <f t="shared" si="2"/>
        <v>202.39880563114514</v>
      </c>
      <c r="I21" s="14">
        <f t="shared" si="3"/>
        <v>6.7466268543715042</v>
      </c>
      <c r="J21" s="25">
        <f t="shared" ref="J21" si="74">AVERAGE(I21:I22)</f>
        <v>6.9436363466151132</v>
      </c>
      <c r="K21" s="25">
        <f t="shared" ref="K21" si="75">STDEV(I21:I22)</f>
        <v>0.27861349584714951</v>
      </c>
      <c r="L21" s="12">
        <v>0</v>
      </c>
      <c r="M21" s="12">
        <f t="shared" si="4"/>
        <v>0</v>
      </c>
      <c r="N21" s="14">
        <f t="shared" si="5"/>
        <v>0</v>
      </c>
      <c r="O21" s="25">
        <f t="shared" ref="O21" si="76">AVERAGE(N21:N22)</f>
        <v>0</v>
      </c>
      <c r="P21" s="25">
        <f t="shared" ref="P21" si="77">STDEV(N21:N22)</f>
        <v>0</v>
      </c>
      <c r="Q21" s="12">
        <v>0</v>
      </c>
      <c r="R21" s="12">
        <f t="shared" si="6"/>
        <v>0</v>
      </c>
      <c r="S21" s="14">
        <f t="shared" si="7"/>
        <v>0</v>
      </c>
      <c r="T21" s="25">
        <f t="shared" ref="T21" si="78">AVERAGE(S21:S22)</f>
        <v>0</v>
      </c>
      <c r="U21" s="25">
        <f t="shared" ref="U21" si="79">STDEV(S21:S22)</f>
        <v>0</v>
      </c>
    </row>
    <row r="22" spans="1:21" x14ac:dyDescent="0.35">
      <c r="A22" s="32"/>
      <c r="B22" s="12">
        <v>25.789966029278808</v>
      </c>
      <c r="C22" s="11">
        <f t="shared" si="0"/>
        <v>221.05685167953263</v>
      </c>
      <c r="D22" s="15">
        <f t="shared" si="1"/>
        <v>7.368561722651088</v>
      </c>
      <c r="E22" s="27"/>
      <c r="F22" s="27"/>
      <c r="G22" s="12">
        <v>24.992260436005534</v>
      </c>
      <c r="H22" s="12">
        <f t="shared" si="2"/>
        <v>214.2193751657617</v>
      </c>
      <c r="I22" s="14">
        <f t="shared" si="3"/>
        <v>7.1406458388587231</v>
      </c>
      <c r="J22" s="25"/>
      <c r="K22" s="25"/>
      <c r="L22" s="12">
        <v>0</v>
      </c>
      <c r="M22" s="12">
        <f t="shared" si="4"/>
        <v>0</v>
      </c>
      <c r="N22" s="14">
        <f t="shared" si="5"/>
        <v>0</v>
      </c>
      <c r="O22" s="25"/>
      <c r="P22" s="25"/>
      <c r="Q22" s="12">
        <v>0</v>
      </c>
      <c r="R22" s="12">
        <f t="shared" si="6"/>
        <v>0</v>
      </c>
      <c r="S22" s="14">
        <f t="shared" si="7"/>
        <v>0</v>
      </c>
      <c r="T22" s="25"/>
      <c r="U22" s="25"/>
    </row>
    <row r="23" spans="1:21" x14ac:dyDescent="0.35">
      <c r="A23" s="32">
        <v>497</v>
      </c>
      <c r="B23" s="12">
        <v>33.023741961173243</v>
      </c>
      <c r="C23" s="11">
        <f t="shared" si="0"/>
        <v>283.0606453814849</v>
      </c>
      <c r="D23" s="15">
        <f t="shared" si="1"/>
        <v>9.4353548460494974</v>
      </c>
      <c r="E23" s="27">
        <f t="shared" ref="E23" si="80">AVERAGE(D23:D24)</f>
        <v>9.266514872650264</v>
      </c>
      <c r="F23" s="27">
        <f t="shared" ref="F23" si="81">STDEV(D23:D24)</f>
        <v>0.23877578025190846</v>
      </c>
      <c r="G23" s="12">
        <v>47.223371478891274</v>
      </c>
      <c r="H23" s="12">
        <f t="shared" si="2"/>
        <v>404.77175553335377</v>
      </c>
      <c r="I23" s="14">
        <f t="shared" si="3"/>
        <v>13.492391851111792</v>
      </c>
      <c r="J23" s="25">
        <f t="shared" ref="J23" si="82">AVERAGE(I23:I24)</f>
        <v>13.231522285894403</v>
      </c>
      <c r="K23" s="25">
        <f t="shared" ref="K23" si="83">STDEV(I23:I24)</f>
        <v>0.36892527714080275</v>
      </c>
      <c r="L23" s="12">
        <v>0</v>
      </c>
      <c r="M23" s="12">
        <f t="shared" si="4"/>
        <v>0</v>
      </c>
      <c r="N23" s="14">
        <f t="shared" si="5"/>
        <v>0</v>
      </c>
      <c r="O23" s="25">
        <f t="shared" ref="O23" si="84">AVERAGE(N23:N24)</f>
        <v>0</v>
      </c>
      <c r="P23" s="25">
        <f t="shared" ref="P23" si="85">STDEV(N23:N24)</f>
        <v>0</v>
      </c>
      <c r="Q23" s="12">
        <v>0</v>
      </c>
      <c r="R23" s="12">
        <f t="shared" si="6"/>
        <v>0</v>
      </c>
      <c r="S23" s="14">
        <f t="shared" si="7"/>
        <v>0</v>
      </c>
      <c r="T23" s="25">
        <f t="shared" ref="T23" si="86">AVERAGE(S23:S24)</f>
        <v>0</v>
      </c>
      <c r="U23" s="25">
        <f t="shared" ref="U23" si="87">STDEV(S23:S24)</f>
        <v>0</v>
      </c>
    </row>
    <row r="24" spans="1:21" x14ac:dyDescent="0.35">
      <c r="A24" s="32"/>
      <c r="B24" s="12">
        <v>31.841862147378613</v>
      </c>
      <c r="C24" s="11">
        <f t="shared" si="0"/>
        <v>272.93024697753094</v>
      </c>
      <c r="D24" s="15">
        <f t="shared" si="1"/>
        <v>9.0976748992510306</v>
      </c>
      <c r="E24" s="27"/>
      <c r="F24" s="27"/>
      <c r="G24" s="12">
        <v>45.39728452236956</v>
      </c>
      <c r="H24" s="12">
        <f t="shared" si="2"/>
        <v>389.1195816203105</v>
      </c>
      <c r="I24" s="14">
        <f t="shared" si="3"/>
        <v>12.970652720677016</v>
      </c>
      <c r="J24" s="25"/>
      <c r="K24" s="25"/>
      <c r="L24" s="12">
        <v>0</v>
      </c>
      <c r="M24" s="12">
        <f t="shared" si="4"/>
        <v>0</v>
      </c>
      <c r="N24" s="14">
        <f t="shared" si="5"/>
        <v>0</v>
      </c>
      <c r="O24" s="25"/>
      <c r="P24" s="25"/>
      <c r="Q24" s="12">
        <v>0</v>
      </c>
      <c r="R24" s="12">
        <f t="shared" si="6"/>
        <v>0</v>
      </c>
      <c r="S24" s="14">
        <f t="shared" si="7"/>
        <v>0</v>
      </c>
      <c r="T24" s="25"/>
      <c r="U24" s="25"/>
    </row>
    <row r="25" spans="1:21" x14ac:dyDescent="0.35">
      <c r="A25" s="32">
        <v>593</v>
      </c>
      <c r="B25" s="12">
        <v>0.14197997661891995</v>
      </c>
      <c r="C25" s="11">
        <f t="shared" si="0"/>
        <v>1.216971228162171</v>
      </c>
      <c r="D25" s="15">
        <f t="shared" si="1"/>
        <v>4.0565707605405697E-2</v>
      </c>
      <c r="E25" s="27">
        <f t="shared" ref="E25" si="88">AVERAGE(D25:D26)</f>
        <v>2.0282853802702849E-2</v>
      </c>
      <c r="F25" s="27">
        <f t="shared" ref="F25" si="89">STDEV(D25:D26)</f>
        <v>2.8684286931413075E-2</v>
      </c>
      <c r="G25" s="12">
        <v>45.729063680597342</v>
      </c>
      <c r="H25" s="12">
        <f t="shared" si="2"/>
        <v>391.96340297654865</v>
      </c>
      <c r="I25" s="14">
        <f t="shared" si="3"/>
        <v>13.065446765884955</v>
      </c>
      <c r="J25" s="25">
        <f t="shared" ref="J25" si="90">AVERAGE(I25:I26)</f>
        <v>13.16362208135169</v>
      </c>
      <c r="K25" s="25">
        <f t="shared" ref="K25" si="91">STDEV(I25:I26)</f>
        <v>0.13884086262331352</v>
      </c>
      <c r="L25" s="12">
        <v>0</v>
      </c>
      <c r="M25" s="12">
        <f t="shared" si="4"/>
        <v>0</v>
      </c>
      <c r="N25" s="14">
        <f t="shared" si="5"/>
        <v>0</v>
      </c>
      <c r="O25" s="25">
        <f t="shared" ref="O25" si="92">AVERAGE(N25:N26)</f>
        <v>0</v>
      </c>
      <c r="P25" s="25">
        <f t="shared" ref="P25" si="93">STDEV(N25:N26)</f>
        <v>0</v>
      </c>
      <c r="Q25" s="12">
        <v>0</v>
      </c>
      <c r="R25" s="12">
        <f t="shared" si="6"/>
        <v>0</v>
      </c>
      <c r="S25" s="14">
        <f t="shared" si="7"/>
        <v>0</v>
      </c>
      <c r="T25" s="25">
        <f t="shared" ref="T25" si="94">AVERAGE(S25:S26)</f>
        <v>0</v>
      </c>
      <c r="U25" s="25">
        <f t="shared" ref="U25" si="95">STDEV(S25:S26)</f>
        <v>0</v>
      </c>
    </row>
    <row r="26" spans="1:21" x14ac:dyDescent="0.35">
      <c r="A26" s="32"/>
      <c r="B26" s="12">
        <v>0</v>
      </c>
      <c r="C26" s="11">
        <f t="shared" si="0"/>
        <v>0</v>
      </c>
      <c r="D26" s="15">
        <f t="shared" si="1"/>
        <v>0</v>
      </c>
      <c r="E26" s="27"/>
      <c r="F26" s="27"/>
      <c r="G26" s="12">
        <v>46.416290888864495</v>
      </c>
      <c r="H26" s="12">
        <f t="shared" si="2"/>
        <v>397.85392190455275</v>
      </c>
      <c r="I26" s="14">
        <f t="shared" si="3"/>
        <v>13.261797396818425</v>
      </c>
      <c r="J26" s="25"/>
      <c r="K26" s="25"/>
      <c r="L26" s="12">
        <v>0</v>
      </c>
      <c r="M26" s="12">
        <f t="shared" si="4"/>
        <v>0</v>
      </c>
      <c r="N26" s="14">
        <f t="shared" si="5"/>
        <v>0</v>
      </c>
      <c r="O26" s="25"/>
      <c r="P26" s="25"/>
      <c r="Q26" s="12">
        <v>0</v>
      </c>
      <c r="R26" s="12">
        <f t="shared" si="6"/>
        <v>0</v>
      </c>
      <c r="S26" s="14">
        <f t="shared" si="7"/>
        <v>0</v>
      </c>
      <c r="T26" s="25"/>
      <c r="U26" s="25"/>
    </row>
    <row r="27" spans="1:21" x14ac:dyDescent="0.35">
      <c r="A27" s="32">
        <v>737</v>
      </c>
      <c r="B27" s="12">
        <v>0</v>
      </c>
      <c r="C27" s="11">
        <f t="shared" si="0"/>
        <v>0</v>
      </c>
      <c r="D27" s="15">
        <f t="shared" si="1"/>
        <v>0</v>
      </c>
      <c r="E27" s="27">
        <f t="shared" ref="E27" si="96">AVERAGE(D27:D28)</f>
        <v>0</v>
      </c>
      <c r="F27" s="27">
        <f t="shared" ref="F27" si="97">STDEV(D27:D28)</f>
        <v>0</v>
      </c>
      <c r="G27" s="12">
        <v>0.19177929130332327</v>
      </c>
      <c r="H27" s="12">
        <f t="shared" si="2"/>
        <v>1.6438224968856281</v>
      </c>
      <c r="I27" s="14">
        <f t="shared" si="3"/>
        <v>5.4794083229520937E-2</v>
      </c>
      <c r="J27" s="25">
        <f t="shared" ref="J27" si="98">AVERAGE(I27:I28)</f>
        <v>2.7397041614760469E-2</v>
      </c>
      <c r="K27" s="25">
        <f t="shared" ref="K27" si="99">STDEV(I27:I28)</f>
        <v>3.8745267820494332E-2</v>
      </c>
      <c r="L27" s="12">
        <v>0</v>
      </c>
      <c r="M27" s="12">
        <f t="shared" si="4"/>
        <v>0</v>
      </c>
      <c r="N27" s="14">
        <f t="shared" si="5"/>
        <v>0</v>
      </c>
      <c r="O27" s="25">
        <f t="shared" ref="O27" si="100">AVERAGE(N27:N28)</f>
        <v>0</v>
      </c>
      <c r="P27" s="25">
        <f t="shared" ref="P27" si="101">STDEV(N27:N28)</f>
        <v>0</v>
      </c>
      <c r="Q27" s="12">
        <v>0</v>
      </c>
      <c r="R27" s="12">
        <f t="shared" si="6"/>
        <v>0</v>
      </c>
      <c r="S27" s="14">
        <f t="shared" si="7"/>
        <v>0</v>
      </c>
      <c r="T27" s="25">
        <f t="shared" ref="T27" si="102">AVERAGE(S27:S28)</f>
        <v>0</v>
      </c>
      <c r="U27" s="25">
        <f t="shared" ref="U27" si="103">STDEV(S27:S28)</f>
        <v>0</v>
      </c>
    </row>
    <row r="28" spans="1:21" x14ac:dyDescent="0.35">
      <c r="A28" s="32"/>
      <c r="B28" s="12">
        <v>0</v>
      </c>
      <c r="C28" s="11">
        <f t="shared" si="0"/>
        <v>0</v>
      </c>
      <c r="D28" s="15">
        <f t="shared" si="1"/>
        <v>0</v>
      </c>
      <c r="E28" s="27"/>
      <c r="F28" s="27"/>
      <c r="G28" s="12">
        <v>0</v>
      </c>
      <c r="H28" s="12">
        <f t="shared" si="2"/>
        <v>0</v>
      </c>
      <c r="I28" s="14">
        <f t="shared" si="3"/>
        <v>0</v>
      </c>
      <c r="J28" s="25"/>
      <c r="K28" s="25"/>
      <c r="L28" s="12">
        <v>0</v>
      </c>
      <c r="M28" s="12">
        <f t="shared" si="4"/>
        <v>0</v>
      </c>
      <c r="N28" s="14">
        <f t="shared" si="5"/>
        <v>0</v>
      </c>
      <c r="O28" s="25"/>
      <c r="P28" s="25"/>
      <c r="Q28" s="12">
        <v>0</v>
      </c>
      <c r="R28" s="12">
        <f t="shared" si="6"/>
        <v>0</v>
      </c>
      <c r="S28" s="14">
        <f t="shared" si="7"/>
        <v>0</v>
      </c>
      <c r="T28" s="25"/>
      <c r="U28" s="25"/>
    </row>
    <row r="30" spans="1:21" x14ac:dyDescent="0.35">
      <c r="C30" s="10"/>
      <c r="D30" s="10"/>
    </row>
    <row r="31" spans="1:21" x14ac:dyDescent="0.35">
      <c r="C31" s="10"/>
      <c r="D31" s="10"/>
    </row>
    <row r="32" spans="1:21" x14ac:dyDescent="0.35">
      <c r="C32" s="10"/>
      <c r="D32" s="10"/>
    </row>
    <row r="33" spans="3:4" x14ac:dyDescent="0.35">
      <c r="C33" s="10"/>
      <c r="D33" s="10"/>
    </row>
    <row r="34" spans="3:4" x14ac:dyDescent="0.35">
      <c r="C34" s="10"/>
      <c r="D34" s="10"/>
    </row>
    <row r="35" spans="3:4" x14ac:dyDescent="0.35">
      <c r="C35" s="10"/>
      <c r="D35" s="10"/>
    </row>
    <row r="36" spans="3:4" x14ac:dyDescent="0.35">
      <c r="C36" s="10"/>
      <c r="D36" s="10"/>
    </row>
    <row r="37" spans="3:4" x14ac:dyDescent="0.35">
      <c r="C37" s="10"/>
      <c r="D37" s="10"/>
    </row>
    <row r="38" spans="3:4" x14ac:dyDescent="0.35">
      <c r="C38" s="10"/>
      <c r="D38" s="10"/>
    </row>
    <row r="39" spans="3:4" x14ac:dyDescent="0.35">
      <c r="C39" s="10"/>
      <c r="D39" s="10"/>
    </row>
    <row r="40" spans="3:4" x14ac:dyDescent="0.35">
      <c r="C40" s="10"/>
      <c r="D40" s="10"/>
    </row>
    <row r="41" spans="3:4" x14ac:dyDescent="0.35">
      <c r="C41" s="10"/>
      <c r="D41" s="10"/>
    </row>
    <row r="42" spans="3:4" x14ac:dyDescent="0.35">
      <c r="C42" s="10"/>
      <c r="D42" s="10"/>
    </row>
    <row r="43" spans="3:4" x14ac:dyDescent="0.35">
      <c r="C43" s="10"/>
      <c r="D43" s="10"/>
    </row>
    <row r="44" spans="3:4" x14ac:dyDescent="0.35">
      <c r="C44" s="10"/>
      <c r="D44" s="10"/>
    </row>
    <row r="45" spans="3:4" x14ac:dyDescent="0.35">
      <c r="C45" s="10"/>
      <c r="D45" s="10"/>
    </row>
    <row r="46" spans="3:4" x14ac:dyDescent="0.35">
      <c r="C46" s="10"/>
      <c r="D46" s="10"/>
    </row>
    <row r="47" spans="3:4" x14ac:dyDescent="0.35">
      <c r="C47" s="10"/>
      <c r="D47" s="10"/>
    </row>
    <row r="48" spans="3:4" x14ac:dyDescent="0.35">
      <c r="C48" s="10"/>
      <c r="D48" s="10"/>
    </row>
    <row r="49" spans="3:4" x14ac:dyDescent="0.35">
      <c r="C49" s="10"/>
      <c r="D49" s="10"/>
    </row>
    <row r="50" spans="3:4" x14ac:dyDescent="0.35">
      <c r="C50" s="10"/>
      <c r="D50" s="10"/>
    </row>
    <row r="51" spans="3:4" x14ac:dyDescent="0.35">
      <c r="C51" s="10"/>
      <c r="D51" s="10"/>
    </row>
    <row r="52" spans="3:4" x14ac:dyDescent="0.35">
      <c r="C52" s="10"/>
      <c r="D52" s="10"/>
    </row>
    <row r="53" spans="3:4" x14ac:dyDescent="0.35">
      <c r="C53" s="10"/>
      <c r="D53" s="10"/>
    </row>
    <row r="54" spans="3:4" x14ac:dyDescent="0.35">
      <c r="C54" s="10"/>
      <c r="D54" s="10"/>
    </row>
    <row r="55" spans="3:4" x14ac:dyDescent="0.35">
      <c r="C55" s="10"/>
      <c r="D55" s="10"/>
    </row>
  </sheetData>
  <mergeCells count="121">
    <mergeCell ref="B1:F1"/>
    <mergeCell ref="G1:K1"/>
    <mergeCell ref="L1:P1"/>
    <mergeCell ref="Q1:U1"/>
    <mergeCell ref="A3:A4"/>
    <mergeCell ref="E3:E4"/>
    <mergeCell ref="F3:F4"/>
    <mergeCell ref="J3:J4"/>
    <mergeCell ref="K3:K4"/>
    <mergeCell ref="O3:O4"/>
    <mergeCell ref="P3:P4"/>
    <mergeCell ref="T3:T4"/>
    <mergeCell ref="U3:U4"/>
    <mergeCell ref="A5:A6"/>
    <mergeCell ref="E5:E6"/>
    <mergeCell ref="F5:F6"/>
    <mergeCell ref="J5:J6"/>
    <mergeCell ref="K5:K6"/>
    <mergeCell ref="O5:O6"/>
    <mergeCell ref="P5:P6"/>
    <mergeCell ref="T5:T6"/>
    <mergeCell ref="U5:U6"/>
    <mergeCell ref="A7:A8"/>
    <mergeCell ref="E7:E8"/>
    <mergeCell ref="F7:F8"/>
    <mergeCell ref="J7:J8"/>
    <mergeCell ref="K7:K8"/>
    <mergeCell ref="O7:O8"/>
    <mergeCell ref="P7:P8"/>
    <mergeCell ref="T7:T8"/>
    <mergeCell ref="U7:U8"/>
    <mergeCell ref="A9:A10"/>
    <mergeCell ref="E9:E10"/>
    <mergeCell ref="F9:F10"/>
    <mergeCell ref="J9:J10"/>
    <mergeCell ref="K9:K10"/>
    <mergeCell ref="O9:O10"/>
    <mergeCell ref="P9:P10"/>
    <mergeCell ref="T9:T10"/>
    <mergeCell ref="U9:U10"/>
    <mergeCell ref="P11:P12"/>
    <mergeCell ref="T11:T12"/>
    <mergeCell ref="U11:U12"/>
    <mergeCell ref="A13:A14"/>
    <mergeCell ref="E13:E14"/>
    <mergeCell ref="F13:F14"/>
    <mergeCell ref="J13:J14"/>
    <mergeCell ref="K13:K14"/>
    <mergeCell ref="O13:O14"/>
    <mergeCell ref="P13:P14"/>
    <mergeCell ref="A11:A12"/>
    <mergeCell ref="E11:E12"/>
    <mergeCell ref="F11:F12"/>
    <mergeCell ref="J11:J12"/>
    <mergeCell ref="K11:K12"/>
    <mergeCell ref="O11:O12"/>
    <mergeCell ref="T13:T14"/>
    <mergeCell ref="U13:U14"/>
    <mergeCell ref="P17:P18"/>
    <mergeCell ref="T17:T18"/>
    <mergeCell ref="U17:U18"/>
    <mergeCell ref="A15:A16"/>
    <mergeCell ref="E15:E16"/>
    <mergeCell ref="F15:F16"/>
    <mergeCell ref="J15:J16"/>
    <mergeCell ref="K15:K16"/>
    <mergeCell ref="O15:O16"/>
    <mergeCell ref="P15:P16"/>
    <mergeCell ref="T15:T16"/>
    <mergeCell ref="U15:U16"/>
    <mergeCell ref="K23:K24"/>
    <mergeCell ref="O21:O22"/>
    <mergeCell ref="A17:A18"/>
    <mergeCell ref="E17:E18"/>
    <mergeCell ref="F17:F18"/>
    <mergeCell ref="J17:J18"/>
    <mergeCell ref="K17:K18"/>
    <mergeCell ref="O17:O18"/>
    <mergeCell ref="O23:O24"/>
    <mergeCell ref="P21:P22"/>
    <mergeCell ref="P23:P24"/>
    <mergeCell ref="P19:P20"/>
    <mergeCell ref="T19:T20"/>
    <mergeCell ref="U19:U20"/>
    <mergeCell ref="A21:A22"/>
    <mergeCell ref="A23:A24"/>
    <mergeCell ref="E21:E22"/>
    <mergeCell ref="F21:F22"/>
    <mergeCell ref="J21:J22"/>
    <mergeCell ref="K21:K22"/>
    <mergeCell ref="E23:E24"/>
    <mergeCell ref="A19:A20"/>
    <mergeCell ref="E19:E20"/>
    <mergeCell ref="F19:F20"/>
    <mergeCell ref="J19:J20"/>
    <mergeCell ref="K19:K20"/>
    <mergeCell ref="O19:O20"/>
    <mergeCell ref="T21:T22"/>
    <mergeCell ref="U21:U22"/>
    <mergeCell ref="T23:T24"/>
    <mergeCell ref="U23:U24"/>
    <mergeCell ref="F23:F24"/>
    <mergeCell ref="J23:J24"/>
    <mergeCell ref="O25:O26"/>
    <mergeCell ref="P25:P26"/>
    <mergeCell ref="T25:T26"/>
    <mergeCell ref="U25:U26"/>
    <mergeCell ref="O27:O28"/>
    <mergeCell ref="P27:P28"/>
    <mergeCell ref="T27:T28"/>
    <mergeCell ref="U27:U28"/>
    <mergeCell ref="A25:A26"/>
    <mergeCell ref="A27:A28"/>
    <mergeCell ref="E25:E26"/>
    <mergeCell ref="E27:E28"/>
    <mergeCell ref="F25:F26"/>
    <mergeCell ref="F27:F28"/>
    <mergeCell ref="J25:J26"/>
    <mergeCell ref="J27:J28"/>
    <mergeCell ref="K25:K26"/>
    <mergeCell ref="K27:K28"/>
  </mergeCells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F84FA1-07F7-40DE-9F75-34173B6C3543}">
  <dimension ref="A1:U28"/>
  <sheetViews>
    <sheetView tabSelected="1" zoomScale="86" zoomScaleNormal="86" workbookViewId="0">
      <selection activeCell="C42" sqref="C42"/>
    </sheetView>
  </sheetViews>
  <sheetFormatPr defaultRowHeight="14.5" x14ac:dyDescent="0.35"/>
  <cols>
    <col min="3" max="3" width="14.7265625" bestFit="1" customWidth="1"/>
    <col min="4" max="4" width="14.7265625" customWidth="1"/>
    <col min="8" max="8" width="14.7265625" bestFit="1" customWidth="1"/>
    <col min="9" max="9" width="14.7265625" customWidth="1"/>
    <col min="13" max="13" width="14.7265625" bestFit="1" customWidth="1"/>
    <col min="14" max="14" width="14.7265625" customWidth="1"/>
    <col min="18" max="18" width="14.7265625" bestFit="1" customWidth="1"/>
    <col min="19" max="19" width="14.7265625" customWidth="1"/>
  </cols>
  <sheetData>
    <row r="1" spans="1:21" x14ac:dyDescent="0.35">
      <c r="A1" s="13"/>
      <c r="B1" s="34" t="s">
        <v>12</v>
      </c>
      <c r="C1" s="34"/>
      <c r="D1" s="34"/>
      <c r="E1" s="34"/>
      <c r="F1" s="34"/>
      <c r="G1" s="35" t="s">
        <v>1</v>
      </c>
      <c r="H1" s="35"/>
      <c r="I1" s="35"/>
      <c r="J1" s="35"/>
      <c r="K1" s="35"/>
      <c r="L1" s="36" t="s">
        <v>2</v>
      </c>
      <c r="M1" s="36"/>
      <c r="N1" s="36"/>
      <c r="O1" s="36"/>
      <c r="P1" s="36"/>
      <c r="Q1" s="37" t="s">
        <v>3</v>
      </c>
      <c r="R1" s="37"/>
      <c r="S1" s="37"/>
      <c r="T1" s="37"/>
      <c r="U1" s="37"/>
    </row>
    <row r="2" spans="1:21" x14ac:dyDescent="0.35">
      <c r="A2" s="13" t="s">
        <v>0</v>
      </c>
      <c r="B2" s="20" t="s">
        <v>4</v>
      </c>
      <c r="C2" s="20" t="s">
        <v>9</v>
      </c>
      <c r="D2" s="20" t="s">
        <v>11</v>
      </c>
      <c r="E2" s="20" t="s">
        <v>5</v>
      </c>
      <c r="F2" s="20" t="s">
        <v>6</v>
      </c>
      <c r="G2" s="23" t="s">
        <v>4</v>
      </c>
      <c r="H2" s="23" t="s">
        <v>10</v>
      </c>
      <c r="I2" s="23" t="s">
        <v>11</v>
      </c>
      <c r="J2" s="23" t="s">
        <v>5</v>
      </c>
      <c r="K2" s="23" t="s">
        <v>6</v>
      </c>
      <c r="L2" s="21" t="s">
        <v>4</v>
      </c>
      <c r="M2" s="21" t="s">
        <v>10</v>
      </c>
      <c r="N2" s="21" t="s">
        <v>11</v>
      </c>
      <c r="O2" s="21" t="s">
        <v>5</v>
      </c>
      <c r="P2" s="21" t="s">
        <v>6</v>
      </c>
      <c r="Q2" s="22" t="s">
        <v>4</v>
      </c>
      <c r="R2" s="22" t="s">
        <v>10</v>
      </c>
      <c r="S2" s="22" t="s">
        <v>11</v>
      </c>
      <c r="T2" s="22" t="s">
        <v>5</v>
      </c>
      <c r="U2" s="22" t="s">
        <v>6</v>
      </c>
    </row>
    <row r="3" spans="1:21" x14ac:dyDescent="0.35">
      <c r="A3" s="32">
        <v>0</v>
      </c>
      <c r="B3" s="11">
        <v>9.6801445369492395E-2</v>
      </c>
      <c r="C3" s="11">
        <f>B3/14*0.12*1000</f>
        <v>0.82972667459564897</v>
      </c>
      <c r="D3" s="15">
        <f>C3/30</f>
        <v>2.7657555819854966E-2</v>
      </c>
      <c r="E3" s="27">
        <f>AVERAGE(D3:D4)</f>
        <v>2.7190990292237496E-2</v>
      </c>
      <c r="F3" s="27">
        <f>STDEV(D3:D4)</f>
        <v>6.5982329689238625E-4</v>
      </c>
      <c r="G3" s="12">
        <v>7.1094743476729602E-2</v>
      </c>
      <c r="H3" s="12">
        <f>G3/14*0.12*1000</f>
        <v>0.60938351551482517</v>
      </c>
      <c r="I3" s="14">
        <f>H3/30</f>
        <v>2.0312783850494173E-2</v>
      </c>
      <c r="J3" s="27">
        <f>AVERAGE(I3:I4)</f>
        <v>3.0441061479754519E-2</v>
      </c>
      <c r="K3" s="27">
        <f>STDEV(I3:I4)</f>
        <v>1.4323547586780012E-2</v>
      </c>
      <c r="L3" s="12">
        <v>8.3493045506844263E-2</v>
      </c>
      <c r="M3" s="12">
        <f>L3/14*0.12*1000</f>
        <v>0.71565467577295083</v>
      </c>
      <c r="N3" s="14">
        <f>M3/30</f>
        <v>2.3855155859098361E-2</v>
      </c>
      <c r="O3" s="27">
        <f>AVERAGE(N3:N4)</f>
        <v>2.2406610686969086E-2</v>
      </c>
      <c r="P3" s="27">
        <f>STDEV(N3:N4)</f>
        <v>2.0485522281352879E-3</v>
      </c>
      <c r="Q3" s="12">
        <v>0</v>
      </c>
      <c r="R3" s="12">
        <f>Q3/14*0.12*1000</f>
        <v>0</v>
      </c>
      <c r="S3" s="14">
        <f>R3/30</f>
        <v>0</v>
      </c>
      <c r="T3" s="27">
        <f>AVERAGE(S3:S4)</f>
        <v>0</v>
      </c>
      <c r="U3" s="27">
        <f>STDEV(S3:S4)</f>
        <v>0</v>
      </c>
    </row>
    <row r="4" spans="1:21" x14ac:dyDescent="0.35">
      <c r="A4" s="32"/>
      <c r="B4" s="11">
        <v>9.3535486676170079E-2</v>
      </c>
      <c r="C4" s="11">
        <f t="shared" ref="C4:C28" si="0">B4/14*0.12*1000</f>
        <v>0.80173274293860075</v>
      </c>
      <c r="D4" s="15">
        <f t="shared" ref="D4:D28" si="1">C4/30</f>
        <v>2.6724424764620024E-2</v>
      </c>
      <c r="E4" s="27"/>
      <c r="F4" s="27"/>
      <c r="G4" s="12">
        <v>0.14199268688155203</v>
      </c>
      <c r="H4" s="12">
        <f t="shared" ref="H4:H28" si="2">G4/14*0.12*1000</f>
        <v>1.2170801732704462</v>
      </c>
      <c r="I4" s="14">
        <f t="shared" ref="I4:I28" si="3">H4/30</f>
        <v>4.0569339109014869E-2</v>
      </c>
      <c r="J4" s="27"/>
      <c r="K4" s="27"/>
      <c r="L4" s="12">
        <v>7.3353229301939354E-2</v>
      </c>
      <c r="M4" s="12">
        <f t="shared" ref="M4:M28" si="4">L4/14*0.12*1000</f>
        <v>0.62874196544519445</v>
      </c>
      <c r="N4" s="14">
        <f t="shared" ref="N4:N28" si="5">M4/30</f>
        <v>2.0958065514839815E-2</v>
      </c>
      <c r="O4" s="27"/>
      <c r="P4" s="27"/>
      <c r="Q4" s="12">
        <v>0</v>
      </c>
      <c r="R4" s="12">
        <f t="shared" ref="R4:R28" si="6">Q4/14*0.12*1000</f>
        <v>0</v>
      </c>
      <c r="S4" s="14">
        <f t="shared" ref="S4:S28" si="7">R4/30</f>
        <v>0</v>
      </c>
      <c r="T4" s="27"/>
      <c r="U4" s="27"/>
    </row>
    <row r="5" spans="1:21" x14ac:dyDescent="0.35">
      <c r="A5" s="32">
        <v>41</v>
      </c>
      <c r="B5" s="11">
        <v>0.56464257131015283</v>
      </c>
      <c r="C5" s="11">
        <f t="shared" si="0"/>
        <v>4.8397934683727382</v>
      </c>
      <c r="D5" s="15">
        <f t="shared" si="1"/>
        <v>0.16132644894575793</v>
      </c>
      <c r="E5" s="27">
        <f t="shared" ref="E5" si="8">AVERAGE(D5:D6)</f>
        <v>0.15836594036404178</v>
      </c>
      <c r="F5" s="27">
        <f t="shared" ref="F5" si="9">STDEV(D5:D6)</f>
        <v>4.1867913877848932E-3</v>
      </c>
      <c r="G5" s="12">
        <v>0.30493412641739825</v>
      </c>
      <c r="H5" s="12">
        <f t="shared" si="2"/>
        <v>2.6137210835776994</v>
      </c>
      <c r="I5" s="14">
        <f t="shared" si="3"/>
        <v>8.7124036119256648E-2</v>
      </c>
      <c r="J5" s="27">
        <f t="shared" ref="J5" si="10">AVERAGE(I5:I6)</f>
        <v>8.9279026192365218E-2</v>
      </c>
      <c r="K5" s="27">
        <f t="shared" ref="K5" si="11">STDEV(I5:I6)</f>
        <v>3.0476161881695277E-3</v>
      </c>
      <c r="L5" s="12">
        <v>8.3703170583620146E-2</v>
      </c>
      <c r="M5" s="12">
        <f t="shared" si="4"/>
        <v>0.71745574785960131</v>
      </c>
      <c r="N5" s="14">
        <f t="shared" si="5"/>
        <v>2.3915191595320042E-2</v>
      </c>
      <c r="O5" s="27">
        <f t="shared" ref="O5" si="12">AVERAGE(N5:N6)</f>
        <v>2.3127844879066405E-2</v>
      </c>
      <c r="P5" s="27">
        <f t="shared" ref="P5" si="13">STDEV(N5:N6)</f>
        <v>1.1134764044158126E-3</v>
      </c>
      <c r="Q5" s="12">
        <v>0</v>
      </c>
      <c r="R5" s="12">
        <f t="shared" si="6"/>
        <v>0</v>
      </c>
      <c r="S5" s="14">
        <f t="shared" si="7"/>
        <v>0</v>
      </c>
      <c r="T5" s="27">
        <f t="shared" ref="T5" si="14">AVERAGE(S5:S6)</f>
        <v>0</v>
      </c>
      <c r="U5" s="27">
        <f t="shared" ref="U5" si="15">STDEV(S5:S6)</f>
        <v>0</v>
      </c>
    </row>
    <row r="6" spans="1:21" x14ac:dyDescent="0.35">
      <c r="A6" s="32"/>
      <c r="B6" s="11">
        <v>0.5439190112381399</v>
      </c>
      <c r="C6" s="11">
        <f t="shared" si="0"/>
        <v>4.6621629534697702</v>
      </c>
      <c r="D6" s="15">
        <f t="shared" si="1"/>
        <v>0.15540543178232566</v>
      </c>
      <c r="E6" s="27"/>
      <c r="F6" s="27"/>
      <c r="G6" s="12">
        <v>0.32001905692915827</v>
      </c>
      <c r="H6" s="12">
        <f t="shared" si="2"/>
        <v>2.7430204879642135</v>
      </c>
      <c r="I6" s="14">
        <f t="shared" si="3"/>
        <v>9.1434016265473789E-2</v>
      </c>
      <c r="J6" s="27"/>
      <c r="K6" s="27"/>
      <c r="L6" s="12">
        <v>7.8191743569844693E-2</v>
      </c>
      <c r="M6" s="12">
        <f t="shared" si="4"/>
        <v>0.67021494488438316</v>
      </c>
      <c r="N6" s="14">
        <f t="shared" si="5"/>
        <v>2.2340498162812771E-2</v>
      </c>
      <c r="O6" s="27"/>
      <c r="P6" s="27"/>
      <c r="Q6" s="12">
        <v>0</v>
      </c>
      <c r="R6" s="12">
        <f t="shared" si="6"/>
        <v>0</v>
      </c>
      <c r="S6" s="14">
        <f t="shared" si="7"/>
        <v>0</v>
      </c>
      <c r="T6" s="27"/>
      <c r="U6" s="27"/>
    </row>
    <row r="7" spans="1:21" x14ac:dyDescent="0.35">
      <c r="A7" s="32">
        <v>65</v>
      </c>
      <c r="B7" s="11">
        <v>0.74479909713607939</v>
      </c>
      <c r="C7" s="11">
        <f t="shared" si="0"/>
        <v>6.3839922611663944</v>
      </c>
      <c r="D7" s="15">
        <f t="shared" si="1"/>
        <v>0.2127997420388798</v>
      </c>
      <c r="E7" s="27">
        <f t="shared" ref="E7" si="16">AVERAGE(D7:D8)</f>
        <v>0.20630879538149138</v>
      </c>
      <c r="F7" s="27">
        <f t="shared" ref="F7" si="17">STDEV(D7:D8)</f>
        <v>9.1795847955190284E-3</v>
      </c>
      <c r="G7" s="12">
        <v>0.36790645942634642</v>
      </c>
      <c r="H7" s="12">
        <f t="shared" si="2"/>
        <v>3.1534839379401123</v>
      </c>
      <c r="I7" s="14">
        <f t="shared" si="3"/>
        <v>0.10511613126467041</v>
      </c>
      <c r="J7" s="27">
        <f t="shared" ref="J7" si="18">AVERAGE(I7:I8)</f>
        <v>0.10982048762641403</v>
      </c>
      <c r="K7" s="27">
        <f t="shared" ref="K7" si="19">STDEV(I7:I8)</f>
        <v>6.6529645690139687E-3</v>
      </c>
      <c r="L7" s="12">
        <v>0</v>
      </c>
      <c r="M7" s="12">
        <f t="shared" si="4"/>
        <v>0</v>
      </c>
      <c r="N7" s="14">
        <f t="shared" si="5"/>
        <v>0</v>
      </c>
      <c r="O7" s="27">
        <f t="shared" ref="O7" si="20">AVERAGE(N7:N8)</f>
        <v>0</v>
      </c>
      <c r="P7" s="27">
        <f t="shared" ref="P7" si="21">STDEV(N7:N8)</f>
        <v>0</v>
      </c>
      <c r="Q7" s="12">
        <v>0</v>
      </c>
      <c r="R7" s="12">
        <f t="shared" si="6"/>
        <v>0</v>
      </c>
      <c r="S7" s="14">
        <f t="shared" si="7"/>
        <v>0</v>
      </c>
      <c r="T7" s="27">
        <f t="shared" ref="T7" si="22">AVERAGE(S7:S8)</f>
        <v>0</v>
      </c>
      <c r="U7" s="27">
        <f t="shared" ref="U7" si="23">STDEV(S7:S8)</f>
        <v>0</v>
      </c>
    </row>
    <row r="8" spans="1:21" x14ac:dyDescent="0.35">
      <c r="A8" s="32"/>
      <c r="B8" s="11">
        <v>0.69936247053436029</v>
      </c>
      <c r="C8" s="11">
        <f t="shared" si="0"/>
        <v>5.9945354617230882</v>
      </c>
      <c r="D8" s="15">
        <f t="shared" si="1"/>
        <v>0.19981784872410294</v>
      </c>
      <c r="E8" s="27"/>
      <c r="F8" s="27"/>
      <c r="G8" s="12">
        <v>0.40083695395855173</v>
      </c>
      <c r="H8" s="12">
        <f t="shared" si="2"/>
        <v>3.4357453196447292</v>
      </c>
      <c r="I8" s="14">
        <f t="shared" si="3"/>
        <v>0.11452484398815764</v>
      </c>
      <c r="J8" s="27"/>
      <c r="K8" s="27"/>
      <c r="L8" s="12">
        <v>0</v>
      </c>
      <c r="M8" s="12">
        <f t="shared" si="4"/>
        <v>0</v>
      </c>
      <c r="N8" s="14">
        <f t="shared" si="5"/>
        <v>0</v>
      </c>
      <c r="O8" s="27"/>
      <c r="P8" s="27"/>
      <c r="Q8" s="12">
        <v>0</v>
      </c>
      <c r="R8" s="12">
        <f t="shared" si="6"/>
        <v>0</v>
      </c>
      <c r="S8" s="14">
        <f t="shared" si="7"/>
        <v>0</v>
      </c>
      <c r="T8" s="27"/>
      <c r="U8" s="27"/>
    </row>
    <row r="9" spans="1:21" x14ac:dyDescent="0.35">
      <c r="A9" s="32">
        <v>137</v>
      </c>
      <c r="B9" s="1">
        <v>1.1783668755538808</v>
      </c>
      <c r="C9" s="11">
        <f t="shared" si="0"/>
        <v>10.100287504747548</v>
      </c>
      <c r="D9" s="15">
        <f t="shared" si="1"/>
        <v>0.33667625015825159</v>
      </c>
      <c r="E9" s="27">
        <f t="shared" ref="E9" si="24">AVERAGE(D9:D10)</f>
        <v>0.3410035015607793</v>
      </c>
      <c r="F9" s="27">
        <f t="shared" ref="F9" si="25">STDEV(D9:D10)</f>
        <v>6.1196576212527234E-3</v>
      </c>
      <c r="G9" s="12">
        <v>0.51438019169519111</v>
      </c>
      <c r="H9" s="12">
        <f t="shared" si="2"/>
        <v>4.4089730716730662</v>
      </c>
      <c r="I9" s="14">
        <f t="shared" si="3"/>
        <v>0.14696576905576889</v>
      </c>
      <c r="J9" s="27">
        <f t="shared" ref="J9" si="26">AVERAGE(I9:I10)</f>
        <v>0.14880670633555684</v>
      </c>
      <c r="K9" s="27">
        <f t="shared" ref="K9" si="27">STDEV(I9:I10)</f>
        <v>2.6034784685543626E-3</v>
      </c>
      <c r="L9" s="12">
        <v>0</v>
      </c>
      <c r="M9" s="12">
        <f t="shared" si="4"/>
        <v>0</v>
      </c>
      <c r="N9" s="14">
        <f t="shared" si="5"/>
        <v>0</v>
      </c>
      <c r="O9" s="27">
        <f t="shared" ref="O9" si="28">AVERAGE(N9:N10)</f>
        <v>0</v>
      </c>
      <c r="P9" s="27">
        <f t="shared" ref="P9" si="29">STDEV(N9:N10)</f>
        <v>0</v>
      </c>
      <c r="Q9" s="12">
        <v>0</v>
      </c>
      <c r="R9" s="12">
        <f t="shared" si="6"/>
        <v>0</v>
      </c>
      <c r="S9" s="14">
        <f t="shared" si="7"/>
        <v>0</v>
      </c>
      <c r="T9" s="27">
        <f t="shared" ref="T9" si="30">AVERAGE(S9:S10)</f>
        <v>0</v>
      </c>
      <c r="U9" s="27">
        <f t="shared" ref="U9" si="31">STDEV(S9:S10)</f>
        <v>0</v>
      </c>
    </row>
    <row r="10" spans="1:21" x14ac:dyDescent="0.35">
      <c r="A10" s="32"/>
      <c r="B10" s="1">
        <v>1.2086576353715748</v>
      </c>
      <c r="C10" s="11">
        <f t="shared" si="0"/>
        <v>10.359922588899211</v>
      </c>
      <c r="D10" s="15">
        <f t="shared" si="1"/>
        <v>0.34533075296330706</v>
      </c>
      <c r="E10" s="27"/>
      <c r="F10" s="27"/>
      <c r="G10" s="12">
        <v>0.52726675265370682</v>
      </c>
      <c r="H10" s="12">
        <f t="shared" si="2"/>
        <v>4.5194293084603441</v>
      </c>
      <c r="I10" s="14">
        <f t="shared" si="3"/>
        <v>0.1506476436153448</v>
      </c>
      <c r="J10" s="27"/>
      <c r="K10" s="27"/>
      <c r="L10" s="12">
        <v>0</v>
      </c>
      <c r="M10" s="12">
        <f t="shared" si="4"/>
        <v>0</v>
      </c>
      <c r="N10" s="14">
        <f t="shared" si="5"/>
        <v>0</v>
      </c>
      <c r="O10" s="27"/>
      <c r="P10" s="27"/>
      <c r="Q10" s="12">
        <v>0</v>
      </c>
      <c r="R10" s="12">
        <f t="shared" si="6"/>
        <v>0</v>
      </c>
      <c r="S10" s="14">
        <f t="shared" si="7"/>
        <v>0</v>
      </c>
      <c r="T10" s="27"/>
      <c r="U10" s="27"/>
    </row>
    <row r="11" spans="1:21" x14ac:dyDescent="0.35">
      <c r="A11" s="32">
        <v>185</v>
      </c>
      <c r="B11" s="1">
        <v>1.6394509940256534</v>
      </c>
      <c r="C11" s="11">
        <f t="shared" si="0"/>
        <v>14.052437091648457</v>
      </c>
      <c r="D11" s="15">
        <f t="shared" si="1"/>
        <v>0.46841456972161521</v>
      </c>
      <c r="E11" s="27">
        <f t="shared" ref="E11" si="32">AVERAGE(D11:D12)</f>
        <v>0.48032593800238466</v>
      </c>
      <c r="F11" s="27">
        <f t="shared" ref="F11" si="33">STDEV(D11:D12)</f>
        <v>1.6845218569084799E-2</v>
      </c>
      <c r="G11" s="12">
        <v>0.69573637795945176</v>
      </c>
      <c r="H11" s="12">
        <f t="shared" si="2"/>
        <v>5.9634546682238723</v>
      </c>
      <c r="I11" s="14">
        <f t="shared" si="3"/>
        <v>0.19878182227412908</v>
      </c>
      <c r="J11" s="27">
        <f t="shared" ref="J11" si="34">AVERAGE(I11:I12)</f>
        <v>0.19785233729165499</v>
      </c>
      <c r="K11" s="27">
        <f t="shared" ref="K11" si="35">STDEV(I11:I12)</f>
        <v>1.314490268236966E-3</v>
      </c>
      <c r="L11" s="12">
        <v>0</v>
      </c>
      <c r="M11" s="12">
        <f t="shared" si="4"/>
        <v>0</v>
      </c>
      <c r="N11" s="14">
        <f t="shared" si="5"/>
        <v>0</v>
      </c>
      <c r="O11" s="27">
        <f t="shared" ref="O11" si="36">AVERAGE(N11:N12)</f>
        <v>0</v>
      </c>
      <c r="P11" s="27">
        <f t="shared" ref="P11" si="37">STDEV(N11:N12)</f>
        <v>0</v>
      </c>
      <c r="Q11" s="12">
        <v>0</v>
      </c>
      <c r="R11" s="12">
        <f t="shared" si="6"/>
        <v>0</v>
      </c>
      <c r="S11" s="14">
        <f t="shared" si="7"/>
        <v>0</v>
      </c>
      <c r="T11" s="27">
        <f t="shared" ref="T11" si="38">AVERAGE(S11:S12)</f>
        <v>0</v>
      </c>
      <c r="U11" s="27">
        <f t="shared" ref="U11" si="39">STDEV(S11:S12)</f>
        <v>0</v>
      </c>
    </row>
    <row r="12" spans="1:21" x14ac:dyDescent="0.35">
      <c r="A12" s="32"/>
      <c r="B12" s="1">
        <v>1.7228305719910391</v>
      </c>
      <c r="C12" s="11">
        <f t="shared" si="0"/>
        <v>14.767119188494622</v>
      </c>
      <c r="D12" s="15">
        <f t="shared" si="1"/>
        <v>0.49223730628315404</v>
      </c>
      <c r="E12" s="27"/>
      <c r="F12" s="27"/>
      <c r="G12" s="12">
        <v>0.68922998308213324</v>
      </c>
      <c r="H12" s="12">
        <f t="shared" si="2"/>
        <v>5.9076855692754275</v>
      </c>
      <c r="I12" s="14">
        <f t="shared" si="3"/>
        <v>0.19692285230918091</v>
      </c>
      <c r="J12" s="27"/>
      <c r="K12" s="27"/>
      <c r="L12" s="12">
        <v>0</v>
      </c>
      <c r="M12" s="12">
        <f t="shared" si="4"/>
        <v>0</v>
      </c>
      <c r="N12" s="14">
        <f t="shared" si="5"/>
        <v>0</v>
      </c>
      <c r="O12" s="27"/>
      <c r="P12" s="27"/>
      <c r="Q12" s="12">
        <v>0</v>
      </c>
      <c r="R12" s="12">
        <f t="shared" si="6"/>
        <v>0</v>
      </c>
      <c r="S12" s="14">
        <f t="shared" si="7"/>
        <v>0</v>
      </c>
      <c r="T12" s="27"/>
      <c r="U12" s="27"/>
    </row>
    <row r="13" spans="1:21" x14ac:dyDescent="0.35">
      <c r="A13" s="32">
        <v>233</v>
      </c>
      <c r="B13" s="1">
        <v>2.9324877364778237</v>
      </c>
      <c r="C13" s="11">
        <f t="shared" si="0"/>
        <v>25.135609169809914</v>
      </c>
      <c r="D13" s="15">
        <f t="shared" si="1"/>
        <v>0.83785363899366383</v>
      </c>
      <c r="E13" s="27">
        <f t="shared" ref="E13" si="40">AVERAGE(D13:D14)</f>
        <v>0.88034422416181002</v>
      </c>
      <c r="F13" s="27">
        <f t="shared" ref="F13" si="41">STDEV(D13:D14)</f>
        <v>6.0090761817961337E-2</v>
      </c>
      <c r="G13" s="12">
        <v>1.4695617944512216</v>
      </c>
      <c r="H13" s="12">
        <f t="shared" si="2"/>
        <v>12.596243952439043</v>
      </c>
      <c r="I13" s="14">
        <f t="shared" si="3"/>
        <v>0.41987479841463476</v>
      </c>
      <c r="J13" s="27">
        <f t="shared" ref="J13" si="42">AVERAGE(I13:I14)</f>
        <v>0.40619712752420478</v>
      </c>
      <c r="K13" s="27">
        <f t="shared" ref="K13" si="43">STDEV(I13:I14)</f>
        <v>1.9343147674921769E-2</v>
      </c>
      <c r="L13" s="12">
        <v>0</v>
      </c>
      <c r="M13" s="12">
        <f t="shared" si="4"/>
        <v>0</v>
      </c>
      <c r="N13" s="14">
        <f t="shared" si="5"/>
        <v>0</v>
      </c>
      <c r="O13" s="27">
        <f t="shared" ref="O13" si="44">AVERAGE(N13:N14)</f>
        <v>0</v>
      </c>
      <c r="P13" s="27">
        <f t="shared" ref="P13" si="45">STDEV(N13:N14)</f>
        <v>0</v>
      </c>
      <c r="Q13" s="12">
        <v>0</v>
      </c>
      <c r="R13" s="12">
        <f t="shared" si="6"/>
        <v>0</v>
      </c>
      <c r="S13" s="14">
        <f t="shared" si="7"/>
        <v>0</v>
      </c>
      <c r="T13" s="27">
        <f t="shared" ref="T13" si="46">AVERAGE(S13:S14)</f>
        <v>0</v>
      </c>
      <c r="U13" s="27">
        <f t="shared" ref="U13" si="47">STDEV(S13:S14)</f>
        <v>0</v>
      </c>
    </row>
    <row r="14" spans="1:21" x14ac:dyDescent="0.35">
      <c r="A14" s="32"/>
      <c r="B14" s="1">
        <v>3.2299218326548464</v>
      </c>
      <c r="C14" s="11">
        <f t="shared" si="0"/>
        <v>27.685044279898683</v>
      </c>
      <c r="D14" s="15">
        <f t="shared" si="1"/>
        <v>0.9228348093299561</v>
      </c>
      <c r="E14" s="27"/>
      <c r="F14" s="27"/>
      <c r="G14" s="12">
        <v>1.3738180982182118</v>
      </c>
      <c r="H14" s="12">
        <f t="shared" si="2"/>
        <v>11.775583699013245</v>
      </c>
      <c r="I14" s="14">
        <f t="shared" si="3"/>
        <v>0.3925194566337748</v>
      </c>
      <c r="J14" s="27"/>
      <c r="K14" s="27"/>
      <c r="L14" s="12">
        <v>0</v>
      </c>
      <c r="M14" s="12">
        <f t="shared" si="4"/>
        <v>0</v>
      </c>
      <c r="N14" s="14">
        <f t="shared" si="5"/>
        <v>0</v>
      </c>
      <c r="O14" s="27"/>
      <c r="P14" s="27"/>
      <c r="Q14" s="12">
        <v>0</v>
      </c>
      <c r="R14" s="12">
        <f t="shared" si="6"/>
        <v>0</v>
      </c>
      <c r="S14" s="14">
        <f t="shared" si="7"/>
        <v>0</v>
      </c>
      <c r="T14" s="27"/>
      <c r="U14" s="27"/>
    </row>
    <row r="15" spans="1:21" x14ac:dyDescent="0.35">
      <c r="A15" s="32">
        <v>257</v>
      </c>
      <c r="B15" s="1">
        <v>3.7219451874860123</v>
      </c>
      <c r="C15" s="11">
        <f t="shared" si="0"/>
        <v>31.90238732130868</v>
      </c>
      <c r="D15" s="15">
        <f t="shared" si="1"/>
        <v>1.0634129107102894</v>
      </c>
      <c r="E15" s="27">
        <f t="shared" ref="E15" si="48">AVERAGE(D15:D16)</f>
        <v>1.0758405329187335</v>
      </c>
      <c r="F15" s="25">
        <f t="shared" ref="F15" si="49">STDEV(D15:D16)</f>
        <v>1.7575311875230676E-2</v>
      </c>
      <c r="G15" s="12">
        <v>1.7982740648696258</v>
      </c>
      <c r="H15" s="12">
        <f t="shared" si="2"/>
        <v>15.413777698882505</v>
      </c>
      <c r="I15" s="14">
        <f t="shared" si="3"/>
        <v>0.51379258996275012</v>
      </c>
      <c r="J15" s="25">
        <f t="shared" ref="J15" si="50">AVERAGE(I15:I16)</f>
        <v>0.49262932398354398</v>
      </c>
      <c r="K15" s="25">
        <f t="shared" ref="K15" si="51">STDEV(I15:I16)</f>
        <v>2.992937777190249E-2</v>
      </c>
      <c r="L15" s="12">
        <v>0</v>
      </c>
      <c r="M15" s="12">
        <f t="shared" si="4"/>
        <v>0</v>
      </c>
      <c r="N15" s="14">
        <f t="shared" si="5"/>
        <v>0</v>
      </c>
      <c r="O15" s="25">
        <f t="shared" ref="O15" si="52">AVERAGE(N15:N16)</f>
        <v>0</v>
      </c>
      <c r="P15" s="25">
        <f t="shared" ref="P15" si="53">STDEV(N15:N16)</f>
        <v>0</v>
      </c>
      <c r="Q15" s="12">
        <v>0</v>
      </c>
      <c r="R15" s="12">
        <f t="shared" si="6"/>
        <v>0</v>
      </c>
      <c r="S15" s="14">
        <f t="shared" si="7"/>
        <v>0</v>
      </c>
      <c r="T15" s="25">
        <f t="shared" ref="T15" si="54">AVERAGE(S15:S16)</f>
        <v>0</v>
      </c>
      <c r="U15" s="25">
        <f t="shared" ref="U15" si="55">STDEV(S15:S16)</f>
        <v>0</v>
      </c>
    </row>
    <row r="16" spans="1:21" x14ac:dyDescent="0.35">
      <c r="A16" s="32"/>
      <c r="B16" s="1">
        <v>3.8089385429451221</v>
      </c>
      <c r="C16" s="11">
        <f t="shared" si="0"/>
        <v>32.648044653815326</v>
      </c>
      <c r="D16" s="15">
        <f t="shared" si="1"/>
        <v>1.0882681551271776</v>
      </c>
      <c r="E16" s="27"/>
      <c r="F16" s="25"/>
      <c r="G16" s="12">
        <v>1.6501312030151825</v>
      </c>
      <c r="H16" s="12">
        <f t="shared" si="2"/>
        <v>14.143981740130133</v>
      </c>
      <c r="I16" s="14">
        <f t="shared" si="3"/>
        <v>0.47146605800433777</v>
      </c>
      <c r="J16" s="25"/>
      <c r="K16" s="25"/>
      <c r="L16" s="12">
        <v>0</v>
      </c>
      <c r="M16" s="12">
        <f t="shared" si="4"/>
        <v>0</v>
      </c>
      <c r="N16" s="14">
        <f t="shared" si="5"/>
        <v>0</v>
      </c>
      <c r="O16" s="25"/>
      <c r="P16" s="25"/>
      <c r="Q16" s="12">
        <v>0</v>
      </c>
      <c r="R16" s="12">
        <f t="shared" si="6"/>
        <v>0</v>
      </c>
      <c r="S16" s="14">
        <f t="shared" si="7"/>
        <v>0</v>
      </c>
      <c r="T16" s="25"/>
      <c r="U16" s="25"/>
    </row>
    <row r="17" spans="1:21" x14ac:dyDescent="0.35">
      <c r="A17" s="32">
        <v>305</v>
      </c>
      <c r="B17" s="1">
        <v>4.4763747479155791</v>
      </c>
      <c r="C17" s="11">
        <f t="shared" si="0"/>
        <v>38.368926410704965</v>
      </c>
      <c r="D17" s="15">
        <f t="shared" si="1"/>
        <v>1.2789642136901656</v>
      </c>
      <c r="E17" s="27">
        <f t="shared" ref="E17" si="56">AVERAGE(D17:D18)</f>
        <v>1.2975693958663856</v>
      </c>
      <c r="F17" s="25">
        <f t="shared" ref="F17" si="57">STDEV(D17:D18)</f>
        <v>2.6311700964032628E-2</v>
      </c>
      <c r="G17" s="12">
        <v>2.1009155595136493</v>
      </c>
      <c r="H17" s="12">
        <f t="shared" si="2"/>
        <v>18.007847652974139</v>
      </c>
      <c r="I17" s="14">
        <f t="shared" si="3"/>
        <v>0.60026158843247124</v>
      </c>
      <c r="J17" s="25">
        <f t="shared" ref="J17" si="58">AVERAGE(I17:I18)</f>
        <v>0.5861512379467877</v>
      </c>
      <c r="K17" s="25">
        <f t="shared" ref="K17" si="59">STDEV(I17:I18)</f>
        <v>1.9955049026691454E-2</v>
      </c>
      <c r="L17" s="12">
        <v>0</v>
      </c>
      <c r="M17" s="12">
        <f t="shared" si="4"/>
        <v>0</v>
      </c>
      <c r="N17" s="14">
        <f t="shared" si="5"/>
        <v>0</v>
      </c>
      <c r="O17" s="25">
        <f t="shared" ref="O17" si="60">AVERAGE(N17:N18)</f>
        <v>0</v>
      </c>
      <c r="P17" s="25">
        <f t="shared" ref="P17" si="61">STDEV(N17:N18)</f>
        <v>0</v>
      </c>
      <c r="Q17" s="12">
        <v>0</v>
      </c>
      <c r="R17" s="12">
        <f t="shared" si="6"/>
        <v>0</v>
      </c>
      <c r="S17" s="14">
        <f t="shared" si="7"/>
        <v>0</v>
      </c>
      <c r="T17" s="25">
        <f t="shared" ref="T17" si="62">AVERAGE(S17:S18)</f>
        <v>0</v>
      </c>
      <c r="U17" s="25">
        <f t="shared" ref="U17" si="63">STDEV(S17:S18)</f>
        <v>0</v>
      </c>
    </row>
    <row r="18" spans="1:21" x14ac:dyDescent="0.35">
      <c r="A18" s="32"/>
      <c r="B18" s="1">
        <v>4.60661102314912</v>
      </c>
      <c r="C18" s="11">
        <f t="shared" si="0"/>
        <v>39.485237341278172</v>
      </c>
      <c r="D18" s="15">
        <f t="shared" si="1"/>
        <v>1.3161745780426057</v>
      </c>
      <c r="E18" s="27"/>
      <c r="F18" s="25"/>
      <c r="G18" s="12">
        <v>2.0021431061138641</v>
      </c>
      <c r="H18" s="12">
        <f t="shared" si="2"/>
        <v>17.161226623833123</v>
      </c>
      <c r="I18" s="14">
        <f t="shared" si="3"/>
        <v>0.57204088746110415</v>
      </c>
      <c r="J18" s="25"/>
      <c r="K18" s="25"/>
      <c r="L18" s="12">
        <v>0</v>
      </c>
      <c r="M18" s="12">
        <f t="shared" si="4"/>
        <v>0</v>
      </c>
      <c r="N18" s="14">
        <f t="shared" si="5"/>
        <v>0</v>
      </c>
      <c r="O18" s="25"/>
      <c r="P18" s="25"/>
      <c r="Q18" s="12">
        <v>0</v>
      </c>
      <c r="R18" s="12">
        <f t="shared" si="6"/>
        <v>0</v>
      </c>
      <c r="S18" s="14">
        <f t="shared" si="7"/>
        <v>0</v>
      </c>
      <c r="T18" s="25"/>
      <c r="U18" s="25"/>
    </row>
    <row r="19" spans="1:21" x14ac:dyDescent="0.35">
      <c r="A19" s="32">
        <v>353</v>
      </c>
      <c r="B19" s="1">
        <v>5.1020602764146554</v>
      </c>
      <c r="C19" s="11">
        <f t="shared" si="0"/>
        <v>43.731945226411334</v>
      </c>
      <c r="D19" s="15">
        <f t="shared" si="1"/>
        <v>1.4577315075470445</v>
      </c>
      <c r="E19" s="27">
        <f t="shared" ref="E19" si="64">AVERAGE(D19:D20)</f>
        <v>1.5581488681565161</v>
      </c>
      <c r="F19" s="25">
        <f t="shared" ref="F19" si="65">STDEV(D19:D20)</f>
        <v>0.14201159327162455</v>
      </c>
      <c r="G19" s="12">
        <v>2.4804745204182326</v>
      </c>
      <c r="H19" s="12">
        <f t="shared" si="2"/>
        <v>21.261210175013424</v>
      </c>
      <c r="I19" s="14">
        <f t="shared" si="3"/>
        <v>0.70870700583378077</v>
      </c>
      <c r="J19" s="25">
        <f t="shared" ref="J19" si="66">AVERAGE(I19:I20)</f>
        <v>0.69473654572437193</v>
      </c>
      <c r="K19" s="25">
        <f t="shared" ref="K19" si="67">STDEV(I19:I20)</f>
        <v>1.9757214159318207E-2</v>
      </c>
      <c r="L19" s="12">
        <v>0</v>
      </c>
      <c r="M19" s="12">
        <f t="shared" si="4"/>
        <v>0</v>
      </c>
      <c r="N19" s="14">
        <f t="shared" si="5"/>
        <v>0</v>
      </c>
      <c r="O19" s="25">
        <f t="shared" ref="O19" si="68">AVERAGE(N19:N20)</f>
        <v>0</v>
      </c>
      <c r="P19" s="25">
        <f t="shared" ref="P19" si="69">STDEV(N19:N20)</f>
        <v>0</v>
      </c>
      <c r="Q19" s="12">
        <v>0</v>
      </c>
      <c r="R19" s="12">
        <f t="shared" si="6"/>
        <v>0</v>
      </c>
      <c r="S19" s="14">
        <f t="shared" si="7"/>
        <v>0</v>
      </c>
      <c r="T19" s="25">
        <f t="shared" ref="T19" si="70">AVERAGE(S19:S20)</f>
        <v>0</v>
      </c>
      <c r="U19" s="25">
        <f t="shared" ref="U19" si="71">STDEV(S19:S20)</f>
        <v>0</v>
      </c>
    </row>
    <row r="20" spans="1:21" x14ac:dyDescent="0.35">
      <c r="A20" s="32"/>
      <c r="B20" s="1">
        <v>5.8049818006809568</v>
      </c>
      <c r="C20" s="11">
        <f t="shared" si="0"/>
        <v>49.75698686297963</v>
      </c>
      <c r="D20" s="15">
        <f t="shared" si="1"/>
        <v>1.6585662287659877</v>
      </c>
      <c r="E20" s="27"/>
      <c r="F20" s="25"/>
      <c r="G20" s="12">
        <v>2.3826812996523716</v>
      </c>
      <c r="H20" s="12">
        <f t="shared" si="2"/>
        <v>20.422982568448898</v>
      </c>
      <c r="I20" s="14">
        <f t="shared" si="3"/>
        <v>0.68076608561496321</v>
      </c>
      <c r="J20" s="25"/>
      <c r="K20" s="25"/>
      <c r="L20" s="12">
        <v>0</v>
      </c>
      <c r="M20" s="12">
        <f t="shared" si="4"/>
        <v>0</v>
      </c>
      <c r="N20" s="14">
        <f t="shared" si="5"/>
        <v>0</v>
      </c>
      <c r="O20" s="25"/>
      <c r="P20" s="25"/>
      <c r="Q20" s="12">
        <v>0</v>
      </c>
      <c r="R20" s="12">
        <f t="shared" si="6"/>
        <v>0</v>
      </c>
      <c r="S20" s="14">
        <f t="shared" si="7"/>
        <v>0</v>
      </c>
      <c r="T20" s="25"/>
      <c r="U20" s="25"/>
    </row>
    <row r="21" spans="1:21" x14ac:dyDescent="0.35">
      <c r="A21" s="32">
        <v>425</v>
      </c>
      <c r="B21" s="1">
        <v>5.8211510246271967</v>
      </c>
      <c r="C21" s="11">
        <f t="shared" si="0"/>
        <v>49.895580211090255</v>
      </c>
      <c r="D21" s="15">
        <f t="shared" si="1"/>
        <v>1.6631860070363418</v>
      </c>
      <c r="E21" s="27">
        <f t="shared" ref="E21" si="72">AVERAGE(D21:D22)</f>
        <v>1.8245522100229254</v>
      </c>
      <c r="F21" s="25">
        <f t="shared" ref="F21" si="73">STDEV(D21:D22)</f>
        <v>0.22820627277227662</v>
      </c>
      <c r="G21" s="12">
        <v>2.9959027693920715</v>
      </c>
      <c r="H21" s="12">
        <f t="shared" si="2"/>
        <v>25.679166594789184</v>
      </c>
      <c r="I21" s="14">
        <f t="shared" si="3"/>
        <v>0.85597221982630611</v>
      </c>
      <c r="J21" s="25">
        <f t="shared" ref="J21" si="74">AVERAGE(I21:I22)</f>
        <v>0.8490444974303486</v>
      </c>
      <c r="K21" s="25">
        <f t="shared" ref="K21" si="75">STDEV(I21:I22)</f>
        <v>9.7972789687190281E-3</v>
      </c>
      <c r="L21" s="12">
        <v>0</v>
      </c>
      <c r="M21" s="12">
        <f t="shared" si="4"/>
        <v>0</v>
      </c>
      <c r="N21" s="14">
        <f t="shared" si="5"/>
        <v>0</v>
      </c>
      <c r="O21" s="25">
        <f t="shared" ref="O21" si="76">AVERAGE(N21:N22)</f>
        <v>0</v>
      </c>
      <c r="P21" s="25">
        <f t="shared" ref="P21" si="77">STDEV(N21:N22)</f>
        <v>0</v>
      </c>
      <c r="Q21" s="12">
        <v>0</v>
      </c>
      <c r="R21" s="12">
        <f t="shared" si="6"/>
        <v>0</v>
      </c>
      <c r="S21" s="14">
        <f t="shared" si="7"/>
        <v>0</v>
      </c>
      <c r="T21" s="25">
        <f t="shared" ref="T21" si="78">AVERAGE(S21:S22)</f>
        <v>0</v>
      </c>
      <c r="U21" s="25">
        <f t="shared" ref="U21" si="79">STDEV(S21:S22)</f>
        <v>0</v>
      </c>
    </row>
    <row r="22" spans="1:21" x14ac:dyDescent="0.35">
      <c r="A22" s="32"/>
      <c r="B22" s="1">
        <v>6.9507144455332828</v>
      </c>
      <c r="C22" s="11">
        <f t="shared" si="0"/>
        <v>59.577552390285277</v>
      </c>
      <c r="D22" s="15">
        <f t="shared" si="1"/>
        <v>1.9859184130095093</v>
      </c>
      <c r="E22" s="27"/>
      <c r="F22" s="25"/>
      <c r="G22" s="12">
        <v>2.9474087126203683</v>
      </c>
      <c r="H22" s="12">
        <f t="shared" si="2"/>
        <v>25.263503251031729</v>
      </c>
      <c r="I22" s="14">
        <f t="shared" si="3"/>
        <v>0.84211677503439097</v>
      </c>
      <c r="J22" s="25"/>
      <c r="K22" s="25"/>
      <c r="L22" s="12">
        <v>0</v>
      </c>
      <c r="M22" s="12">
        <f t="shared" si="4"/>
        <v>0</v>
      </c>
      <c r="N22" s="14">
        <f t="shared" si="5"/>
        <v>0</v>
      </c>
      <c r="O22" s="25"/>
      <c r="P22" s="25"/>
      <c r="Q22" s="12">
        <v>0</v>
      </c>
      <c r="R22" s="12">
        <f t="shared" si="6"/>
        <v>0</v>
      </c>
      <c r="S22" s="14">
        <f t="shared" si="7"/>
        <v>0</v>
      </c>
      <c r="T22" s="25"/>
      <c r="U22" s="25"/>
    </row>
    <row r="23" spans="1:21" x14ac:dyDescent="0.35">
      <c r="A23" s="32">
        <v>497</v>
      </c>
      <c r="B23" s="1">
        <v>8.0805926212313128</v>
      </c>
      <c r="C23" s="11">
        <f t="shared" si="0"/>
        <v>69.262222467696958</v>
      </c>
      <c r="D23" s="15">
        <f t="shared" si="1"/>
        <v>2.3087407489232321</v>
      </c>
      <c r="E23" s="27">
        <f t="shared" ref="E23" si="80">AVERAGE(D23:D24)</f>
        <v>2.4722340183996288</v>
      </c>
      <c r="F23" s="25">
        <f t="shared" ref="F23" si="81">STDEV(D23:D24)</f>
        <v>0.2312143990502393</v>
      </c>
      <c r="G23" s="12">
        <v>3.5525302707939455</v>
      </c>
      <c r="H23" s="12">
        <f t="shared" si="2"/>
        <v>30.450259463948104</v>
      </c>
      <c r="I23" s="14">
        <f t="shared" si="3"/>
        <v>1.0150086487982701</v>
      </c>
      <c r="J23" s="25">
        <f t="shared" ref="J23" si="82">AVERAGE(I23:I24)</f>
        <v>1.05433638196027</v>
      </c>
      <c r="K23" s="25">
        <f t="shared" ref="K23" si="83">STDEV(I23:I24)</f>
        <v>5.561781361509037E-2</v>
      </c>
      <c r="L23" s="12">
        <v>0</v>
      </c>
      <c r="M23" s="12">
        <f t="shared" si="4"/>
        <v>0</v>
      </c>
      <c r="N23" s="14">
        <f t="shared" si="5"/>
        <v>0</v>
      </c>
      <c r="O23" s="25">
        <f t="shared" ref="O23" si="84">AVERAGE(N23:N24)</f>
        <v>0</v>
      </c>
      <c r="P23" s="25">
        <f t="shared" ref="P23" si="85">STDEV(N23:N24)</f>
        <v>0</v>
      </c>
      <c r="Q23" s="12">
        <v>0</v>
      </c>
      <c r="R23" s="12">
        <f t="shared" si="6"/>
        <v>0</v>
      </c>
      <c r="S23" s="14">
        <f t="shared" si="7"/>
        <v>0</v>
      </c>
      <c r="T23" s="25">
        <f t="shared" ref="T23" si="86">AVERAGE(S23:S24)</f>
        <v>0</v>
      </c>
      <c r="U23" s="25">
        <f t="shared" ref="U23" si="87">STDEV(S23:S24)</f>
        <v>0</v>
      </c>
    </row>
    <row r="24" spans="1:21" x14ac:dyDescent="0.35">
      <c r="A24" s="32"/>
      <c r="B24" s="1">
        <v>9.2250455075660902</v>
      </c>
      <c r="C24" s="11">
        <f t="shared" si="0"/>
        <v>79.071818636280767</v>
      </c>
      <c r="D24" s="15">
        <f t="shared" si="1"/>
        <v>2.6357272878760254</v>
      </c>
      <c r="E24" s="27"/>
      <c r="F24" s="25"/>
      <c r="G24" s="12">
        <v>3.8278244029279453</v>
      </c>
      <c r="H24" s="12">
        <f t="shared" si="2"/>
        <v>32.809923453668098</v>
      </c>
      <c r="I24" s="14">
        <f t="shared" si="3"/>
        <v>1.0936641151222699</v>
      </c>
      <c r="J24" s="25"/>
      <c r="K24" s="25"/>
      <c r="L24" s="12">
        <v>0</v>
      </c>
      <c r="M24" s="12">
        <f t="shared" si="4"/>
        <v>0</v>
      </c>
      <c r="N24" s="14">
        <f t="shared" si="5"/>
        <v>0</v>
      </c>
      <c r="O24" s="25"/>
      <c r="P24" s="25"/>
      <c r="Q24" s="12">
        <v>0</v>
      </c>
      <c r="R24" s="12">
        <f t="shared" si="6"/>
        <v>0</v>
      </c>
      <c r="S24" s="14">
        <f t="shared" si="7"/>
        <v>0</v>
      </c>
      <c r="T24" s="25"/>
      <c r="U24" s="25"/>
    </row>
    <row r="25" spans="1:21" x14ac:dyDescent="0.35">
      <c r="A25" s="32">
        <v>593</v>
      </c>
      <c r="B25" s="12">
        <v>50.380670442629871</v>
      </c>
      <c r="C25" s="11">
        <f t="shared" si="0"/>
        <v>431.83431807968458</v>
      </c>
      <c r="D25" s="15">
        <f t="shared" si="1"/>
        <v>14.394477269322818</v>
      </c>
      <c r="E25" s="27">
        <f t="shared" ref="E25" si="88">AVERAGE(D25:D26)</f>
        <v>15.756607442086445</v>
      </c>
      <c r="F25" s="25">
        <f t="shared" ref="F25" si="89">STDEV(D25:D26)</f>
        <v>1.9263429640399283</v>
      </c>
      <c r="G25" s="12">
        <v>11.888958772026069</v>
      </c>
      <c r="H25" s="12">
        <f t="shared" si="2"/>
        <v>101.90536090308058</v>
      </c>
      <c r="I25" s="14">
        <f t="shared" si="3"/>
        <v>3.3968453634360194</v>
      </c>
      <c r="J25" s="25">
        <f t="shared" ref="J25" si="90">AVERAGE(I25:I26)</f>
        <v>3.2712609411181046</v>
      </c>
      <c r="K25" s="25">
        <f t="shared" ref="K25" si="91">STDEV(I25:I26)</f>
        <v>0.17760319326478549</v>
      </c>
      <c r="L25" s="12">
        <v>0</v>
      </c>
      <c r="M25" s="12">
        <f t="shared" si="4"/>
        <v>0</v>
      </c>
      <c r="N25" s="14">
        <f t="shared" si="5"/>
        <v>0</v>
      </c>
      <c r="O25" s="25">
        <f t="shared" ref="O25" si="92">AVERAGE(N25:N26)</f>
        <v>0</v>
      </c>
      <c r="P25" s="25">
        <f t="shared" ref="P25" si="93">STDEV(N25:N26)</f>
        <v>0</v>
      </c>
      <c r="Q25" s="12">
        <v>0</v>
      </c>
      <c r="R25" s="12">
        <f t="shared" si="6"/>
        <v>0</v>
      </c>
      <c r="S25" s="14">
        <f t="shared" si="7"/>
        <v>0</v>
      </c>
      <c r="T25" s="25">
        <f t="shared" ref="T25" si="94">AVERAGE(S25:S26)</f>
        <v>0</v>
      </c>
      <c r="U25" s="25">
        <f t="shared" ref="U25" si="95">STDEV(S25:S26)</f>
        <v>0</v>
      </c>
    </row>
    <row r="26" spans="1:21" x14ac:dyDescent="0.35">
      <c r="A26" s="32"/>
      <c r="B26" s="12">
        <v>59.915581651975245</v>
      </c>
      <c r="C26" s="11">
        <f t="shared" si="0"/>
        <v>513.56212844550214</v>
      </c>
      <c r="D26" s="15">
        <f t="shared" si="1"/>
        <v>17.118737614850073</v>
      </c>
      <c r="E26" s="27"/>
      <c r="F26" s="25"/>
      <c r="G26" s="12">
        <v>11.009867815800664</v>
      </c>
      <c r="H26" s="12">
        <f t="shared" si="2"/>
        <v>94.370295564005701</v>
      </c>
      <c r="I26" s="14">
        <f t="shared" si="3"/>
        <v>3.1456765188001898</v>
      </c>
      <c r="J26" s="25"/>
      <c r="K26" s="25"/>
      <c r="L26" s="12">
        <v>0</v>
      </c>
      <c r="M26" s="12">
        <f t="shared" si="4"/>
        <v>0</v>
      </c>
      <c r="N26" s="14">
        <f t="shared" si="5"/>
        <v>0</v>
      </c>
      <c r="O26" s="25"/>
      <c r="P26" s="25"/>
      <c r="Q26" s="12">
        <v>0</v>
      </c>
      <c r="R26" s="12">
        <f t="shared" si="6"/>
        <v>0</v>
      </c>
      <c r="S26" s="14">
        <f t="shared" si="7"/>
        <v>0</v>
      </c>
      <c r="T26" s="25"/>
      <c r="U26" s="25"/>
    </row>
    <row r="27" spans="1:21" x14ac:dyDescent="0.35">
      <c r="A27" s="32">
        <v>737</v>
      </c>
      <c r="B27" s="12">
        <v>71.794090423429225</v>
      </c>
      <c r="C27" s="11">
        <f t="shared" si="0"/>
        <v>615.37791791510756</v>
      </c>
      <c r="D27" s="15">
        <f t="shared" si="1"/>
        <v>20.51259726383692</v>
      </c>
      <c r="E27" s="27">
        <f t="shared" ref="E27" si="96">AVERAGE(D27:D28)</f>
        <v>20.516856519026174</v>
      </c>
      <c r="F27" s="25">
        <f t="shared" ref="F27" si="97">STDEV(D27:D28)</f>
        <v>6.0234964542509387E-3</v>
      </c>
      <c r="G27" s="12">
        <v>71.834786149386304</v>
      </c>
      <c r="H27" s="12">
        <f t="shared" si="2"/>
        <v>615.72673842331119</v>
      </c>
      <c r="I27" s="14">
        <f t="shared" si="3"/>
        <v>20.524224614110373</v>
      </c>
      <c r="J27" s="25">
        <f t="shared" ref="J27" si="98">AVERAGE(I27:I28)</f>
        <v>20.446080348563378</v>
      </c>
      <c r="K27" s="25">
        <f t="shared" ref="K27" si="99">STDEV(I27:I28)</f>
        <v>0.11051268015824374</v>
      </c>
      <c r="L27" s="12">
        <v>0</v>
      </c>
      <c r="M27" s="12">
        <f t="shared" si="4"/>
        <v>0</v>
      </c>
      <c r="N27" s="14">
        <f t="shared" si="5"/>
        <v>0</v>
      </c>
      <c r="O27" s="25">
        <f t="shared" ref="O27" si="100">AVERAGE(N27:N28)</f>
        <v>0</v>
      </c>
      <c r="P27" s="25">
        <f t="shared" ref="P27" si="101">STDEV(N27:N28)</f>
        <v>0</v>
      </c>
      <c r="Q27" s="12">
        <v>0</v>
      </c>
      <c r="R27" s="12">
        <f t="shared" si="6"/>
        <v>0</v>
      </c>
      <c r="S27" s="14">
        <f t="shared" si="7"/>
        <v>0</v>
      </c>
      <c r="T27" s="25">
        <f t="shared" ref="T27" si="102">AVERAGE(S27:S28)</f>
        <v>0</v>
      </c>
      <c r="U27" s="25">
        <f t="shared" ref="U27" si="103">STDEV(S27:S28)</f>
        <v>0</v>
      </c>
    </row>
    <row r="28" spans="1:21" x14ac:dyDescent="0.35">
      <c r="A28" s="32"/>
      <c r="B28" s="12">
        <v>71.823905209754002</v>
      </c>
      <c r="C28" s="11">
        <f t="shared" si="0"/>
        <v>615.6334732264628</v>
      </c>
      <c r="D28" s="15">
        <f t="shared" si="1"/>
        <v>20.521115774215428</v>
      </c>
      <c r="E28" s="27"/>
      <c r="F28" s="25"/>
      <c r="G28" s="12">
        <v>71.287776290557346</v>
      </c>
      <c r="H28" s="12">
        <f t="shared" si="2"/>
        <v>611.03808249049155</v>
      </c>
      <c r="I28" s="14">
        <f t="shared" si="3"/>
        <v>20.367936083016385</v>
      </c>
      <c r="J28" s="25"/>
      <c r="K28" s="25"/>
      <c r="L28" s="12">
        <v>0</v>
      </c>
      <c r="M28" s="12">
        <f t="shared" si="4"/>
        <v>0</v>
      </c>
      <c r="N28" s="14">
        <f t="shared" si="5"/>
        <v>0</v>
      </c>
      <c r="O28" s="25"/>
      <c r="P28" s="25"/>
      <c r="Q28" s="12">
        <v>0</v>
      </c>
      <c r="R28" s="12">
        <f t="shared" si="6"/>
        <v>0</v>
      </c>
      <c r="S28" s="14">
        <f t="shared" si="7"/>
        <v>0</v>
      </c>
      <c r="T28" s="25"/>
      <c r="U28" s="25"/>
    </row>
  </sheetData>
  <mergeCells count="121">
    <mergeCell ref="B1:F1"/>
    <mergeCell ref="G1:K1"/>
    <mergeCell ref="L1:P1"/>
    <mergeCell ref="Q1:U1"/>
    <mergeCell ref="A3:A4"/>
    <mergeCell ref="E3:E4"/>
    <mergeCell ref="F3:F4"/>
    <mergeCell ref="J3:J4"/>
    <mergeCell ref="K3:K4"/>
    <mergeCell ref="O3:O4"/>
    <mergeCell ref="P3:P4"/>
    <mergeCell ref="T3:T4"/>
    <mergeCell ref="U3:U4"/>
    <mergeCell ref="A5:A6"/>
    <mergeCell ref="E5:E6"/>
    <mergeCell ref="F5:F6"/>
    <mergeCell ref="J5:J6"/>
    <mergeCell ref="K5:K6"/>
    <mergeCell ref="O5:O6"/>
    <mergeCell ref="P5:P6"/>
    <mergeCell ref="T5:T6"/>
    <mergeCell ref="U5:U6"/>
    <mergeCell ref="A7:A8"/>
    <mergeCell ref="E7:E8"/>
    <mergeCell ref="F7:F8"/>
    <mergeCell ref="J7:J8"/>
    <mergeCell ref="K7:K8"/>
    <mergeCell ref="O7:O8"/>
    <mergeCell ref="P7:P8"/>
    <mergeCell ref="T7:T8"/>
    <mergeCell ref="U7:U8"/>
    <mergeCell ref="A9:A10"/>
    <mergeCell ref="E9:E10"/>
    <mergeCell ref="F9:F10"/>
    <mergeCell ref="J9:J10"/>
    <mergeCell ref="K9:K10"/>
    <mergeCell ref="O9:O10"/>
    <mergeCell ref="P9:P10"/>
    <mergeCell ref="T9:T10"/>
    <mergeCell ref="U9:U10"/>
    <mergeCell ref="P11:P12"/>
    <mergeCell ref="T11:T12"/>
    <mergeCell ref="U11:U12"/>
    <mergeCell ref="A13:A14"/>
    <mergeCell ref="E13:E14"/>
    <mergeCell ref="F13:F14"/>
    <mergeCell ref="J13:J14"/>
    <mergeCell ref="K13:K14"/>
    <mergeCell ref="O13:O14"/>
    <mergeCell ref="P13:P14"/>
    <mergeCell ref="A11:A12"/>
    <mergeCell ref="E11:E12"/>
    <mergeCell ref="F11:F12"/>
    <mergeCell ref="J11:J12"/>
    <mergeCell ref="K11:K12"/>
    <mergeCell ref="O11:O12"/>
    <mergeCell ref="T13:T14"/>
    <mergeCell ref="U13:U14"/>
    <mergeCell ref="A15:A16"/>
    <mergeCell ref="E15:E16"/>
    <mergeCell ref="F15:F16"/>
    <mergeCell ref="J15:J16"/>
    <mergeCell ref="K15:K16"/>
    <mergeCell ref="O15:O16"/>
    <mergeCell ref="P15:P16"/>
    <mergeCell ref="T15:T16"/>
    <mergeCell ref="U15:U16"/>
    <mergeCell ref="A17:A18"/>
    <mergeCell ref="E17:E18"/>
    <mergeCell ref="F17:F18"/>
    <mergeCell ref="J17:J18"/>
    <mergeCell ref="K17:K18"/>
    <mergeCell ref="O17:O18"/>
    <mergeCell ref="P17:P18"/>
    <mergeCell ref="T17:T18"/>
    <mergeCell ref="U17:U18"/>
    <mergeCell ref="P19:P20"/>
    <mergeCell ref="T19:T20"/>
    <mergeCell ref="U19:U20"/>
    <mergeCell ref="A21:A22"/>
    <mergeCell ref="E21:E22"/>
    <mergeCell ref="F21:F22"/>
    <mergeCell ref="J21:J22"/>
    <mergeCell ref="K21:K22"/>
    <mergeCell ref="O21:O22"/>
    <mergeCell ref="P21:P22"/>
    <mergeCell ref="A19:A20"/>
    <mergeCell ref="E19:E20"/>
    <mergeCell ref="F19:F20"/>
    <mergeCell ref="J19:J20"/>
    <mergeCell ref="K19:K20"/>
    <mergeCell ref="O19:O20"/>
    <mergeCell ref="U23:U24"/>
    <mergeCell ref="T21:T22"/>
    <mergeCell ref="U21:U22"/>
    <mergeCell ref="A23:A24"/>
    <mergeCell ref="E23:E24"/>
    <mergeCell ref="F23:F24"/>
    <mergeCell ref="J23:J24"/>
    <mergeCell ref="K23:K24"/>
    <mergeCell ref="O23:O24"/>
    <mergeCell ref="P23:P24"/>
    <mergeCell ref="T23:T24"/>
    <mergeCell ref="O25:O26"/>
    <mergeCell ref="P25:P26"/>
    <mergeCell ref="T25:T26"/>
    <mergeCell ref="U25:U26"/>
    <mergeCell ref="O27:O28"/>
    <mergeCell ref="P27:P28"/>
    <mergeCell ref="T27:T28"/>
    <mergeCell ref="U27:U28"/>
    <mergeCell ref="A25:A26"/>
    <mergeCell ref="A27:A28"/>
    <mergeCell ref="E25:E26"/>
    <mergeCell ref="E27:E28"/>
    <mergeCell ref="F25:F26"/>
    <mergeCell ref="F27:F28"/>
    <mergeCell ref="J25:J26"/>
    <mergeCell ref="J27:J28"/>
    <mergeCell ref="K25:K26"/>
    <mergeCell ref="K27:K2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NH4-N</vt:lpstr>
      <vt:lpstr>NO2-N</vt:lpstr>
      <vt:lpstr>NO3-N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Wang, Jinsong</dc:creator>
  <cp:lastModifiedBy>Wang, Jinsong</cp:lastModifiedBy>
  <dcterms:created xsi:type="dcterms:W3CDTF">2019-08-14T10:53:20Z</dcterms:created>
  <dcterms:modified xsi:type="dcterms:W3CDTF">2023-01-31T19:43:53Z</dcterms:modified>
</cp:coreProperties>
</file>